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Transaction Detail" sheetId="1" state="visible" r:id="rId1"/>
    <sheet name="Income Statement" sheetId="2" state="visible" r:id="rId2"/>
    <sheet name="Cash Flow Statement" sheetId="3" state="visible" r:id="rId3"/>
    <sheet name="Supporting Schedules" sheetId="4" state="visible" r:id="rId4"/>
    <sheet name="Balance Sheet" sheetId="5" state="visible" r:id="rId5"/>
    <sheet name="Provisional Tax" sheetId="6" state="visible" r:id="rId6"/>
    <sheet name="VAT201" sheetId="7" state="visible" r:id="rId7"/>
  </sheets>
  <definedNames/>
  <calcPr calcId="124519" fullCalcOnLoad="1"/>
</workbook>
</file>

<file path=xl/styles.xml><?xml version="1.0" encoding="utf-8"?>
<styleSheet xmlns="http://schemas.openxmlformats.org/spreadsheetml/2006/main">
  <numFmts count="3">
    <numFmt numFmtId="164" formatCode="yyyy-mm-dd"/>
    <numFmt numFmtId="165" formatCode="YYYY-MM-DD"/>
    <numFmt numFmtId="166" formatCode="DD MMMM YYYY"/>
  </numFmts>
  <fonts count="8">
    <font>
      <name val="Calibri"/>
      <family val="2"/>
      <color theme="1"/>
      <sz val="11"/>
      <scheme val="minor"/>
    </font>
    <font>
      <b val="1"/>
      <sz val="14"/>
    </font>
    <font>
      <i val="1"/>
      <color rgb="00666666"/>
      <sz val="10"/>
    </font>
    <font>
      <b val="1"/>
      <color rgb="00FFFFFF"/>
      <sz val="11"/>
    </font>
    <font>
      <b val="1"/>
    </font>
    <font>
      <i val="1"/>
    </font>
    <font>
      <i val="1"/>
      <color rgb="00666666"/>
      <sz val="9"/>
    </font>
    <font>
      <color rgb="001155CC"/>
    </font>
  </fonts>
  <fills count="4">
    <fill>
      <patternFill/>
    </fill>
    <fill>
      <patternFill patternType="gray125"/>
    </fill>
    <fill>
      <patternFill patternType="solid">
        <fgColor rgb="001F4E78"/>
        <bgColor rgb="001F4E78"/>
      </patternFill>
    </fill>
    <fill>
      <patternFill patternType="solid">
        <fgColor rgb="00FFF2CC"/>
        <bgColor rgb="00FFF2CC"/>
      </patternFill>
    </fill>
  </fills>
  <borders count="2">
    <border>
      <left/>
      <right/>
      <top/>
      <bottom/>
      <diagonal/>
    </border>
    <border>
      <top style="thin"/>
    </border>
  </borders>
  <cellStyleXfs count="1">
    <xf numFmtId="0" fontId="0" fillId="0" borderId="0"/>
  </cellStyleXfs>
  <cellXfs count="18">
    <xf numFmtId="0" fontId="0" fillId="0" borderId="0" pivotButton="0" quotePrefix="0" xfId="0"/>
    <xf numFmtId="0" fontId="1" fillId="0" borderId="0" pivotButton="0" quotePrefix="0" xfId="0"/>
    <xf numFmtId="0" fontId="2" fillId="0" borderId="0" pivotButton="0" quotePrefix="0" xfId="0"/>
    <xf numFmtId="0" fontId="3" fillId="2" borderId="0" pivotButton="0" quotePrefix="0" xfId="0"/>
    <xf numFmtId="165" fontId="0" fillId="0" borderId="0" pivotButton="0" quotePrefix="0" xfId="0"/>
    <xf numFmtId="4" fontId="0" fillId="0" borderId="0" pivotButton="0" quotePrefix="0" xfId="0"/>
    <xf numFmtId="0" fontId="4" fillId="0" borderId="0" pivotButton="0" quotePrefix="0" xfId="0"/>
    <xf numFmtId="0" fontId="4" fillId="0" borderId="1" pivotButton="0" quotePrefix="0" xfId="0"/>
    <xf numFmtId="4" fontId="4" fillId="0" borderId="1" pivotButton="0" quotePrefix="0" xfId="0"/>
    <xf numFmtId="4" fontId="4" fillId="0" borderId="0" pivotButton="0" quotePrefix="0" xfId="0"/>
    <xf numFmtId="0" fontId="5" fillId="0" borderId="0" pivotButton="0" quotePrefix="0" xfId="0"/>
    <xf numFmtId="0" fontId="6" fillId="0" borderId="0" pivotButton="0" quotePrefix="0" xfId="0"/>
    <xf numFmtId="4" fontId="7" fillId="3" borderId="0" pivotButton="0" quotePrefix="0" xfId="0"/>
    <xf numFmtId="166" fontId="0" fillId="0" borderId="0" pivotButton="0" quotePrefix="0" xfId="0"/>
    <xf numFmtId="0" fontId="0" fillId="3" borderId="0" pivotButton="0" quotePrefix="0" xfId="0"/>
    <xf numFmtId="4" fontId="0" fillId="3" borderId="0" pivotButton="0" quotePrefix="0" xfId="0"/>
    <xf numFmtId="0" fontId="7" fillId="3" borderId="0" pivotButton="0" quotePrefix="0" xfId="0"/>
    <xf numFmtId="9" fontId="7"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worksheet" Target="/xl/worksheets/sheet2.xml" Id="rId2" /><Relationship Type="http://schemas.openxmlformats.org/officeDocument/2006/relationships/worksheet" Target="/xl/worksheets/sheet3.xml" Id="rId3" /><Relationship Type="http://schemas.openxmlformats.org/officeDocument/2006/relationships/worksheet" Target="/xl/worksheets/sheet4.xml" Id="rId4" /><Relationship Type="http://schemas.openxmlformats.org/officeDocument/2006/relationships/worksheet" Target="/xl/worksheets/sheet5.xml" Id="rId5" /><Relationship Type="http://schemas.openxmlformats.org/officeDocument/2006/relationships/worksheet" Target="/xl/worksheets/sheet6.xml" Id="rId6" /><Relationship Type="http://schemas.openxmlformats.org/officeDocument/2006/relationships/worksheet" Target="/xl/worksheets/sheet7.xml" Id="rId7" /><Relationship Type="http://schemas.openxmlformats.org/officeDocument/2006/relationships/styles" Target="styles.xml" Id="rId8" /><Relationship Type="http://schemas.openxmlformats.org/officeDocument/2006/relationships/theme" Target="theme/theme1.xml" Id="rId9"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L1462"/>
  <sheetViews>
    <sheetView workbookViewId="0">
      <pane ySplit="4" topLeftCell="A5" activePane="bottomLeft" state="frozen"/>
      <selection pane="bottomLeft" activeCell="A1" sqref="A1"/>
    </sheetView>
  </sheetViews>
  <sheetFormatPr baseColWidth="8" defaultRowHeight="15"/>
  <cols>
    <col width="11" customWidth="1" min="1" max="1"/>
    <col width="9" customWidth="1" min="2" max="2"/>
    <col width="55" customWidth="1" min="3" max="3"/>
    <col width="16" customWidth="1" min="4" max="4"/>
    <col width="12" customWidth="1" min="5" max="5"/>
    <col width="12" customWidth="1" min="6" max="6"/>
    <col width="13" customWidth="1" min="7" max="7"/>
    <col width="50" customWidth="1" min="8" max="8"/>
    <col width="14" customWidth="1" min="9" max="9"/>
  </cols>
  <sheetData>
    <row r="1">
      <c r="A1" s="1" t="inlineStr">
        <is>
          <t>Full Categorised Transaction Ledger</t>
        </is>
      </c>
      <c r="L1" t="inlineStr">
        <is>
          <t>Valid categories</t>
        </is>
      </c>
    </row>
    <row r="2">
      <c r="A2" s="2" t="inlineStr">
        <is>
          <t>Live export from the Fiks Finance app database. Change the Category column (dropdown) to reclassify - every statement recalculates automatically.</t>
        </is>
      </c>
      <c r="L2" t="inlineStr">
        <is>
          <t>Inter-account Transfer (Capitec&lt;-&gt;FNB, eliminated)</t>
        </is>
      </c>
    </row>
    <row r="3">
      <c r="L3" t="inlineStr">
        <is>
          <t>Returned / Failed Payments (net nil, excluded)</t>
        </is>
      </c>
    </row>
    <row r="4">
      <c r="A4" s="3" t="inlineStr">
        <is>
          <t>Date</t>
        </is>
      </c>
      <c r="B4" s="3" t="inlineStr">
        <is>
          <t>Account</t>
        </is>
      </c>
      <c r="C4" s="3" t="inlineStr">
        <is>
          <t>Description</t>
        </is>
      </c>
      <c r="D4" s="3" t="inlineStr">
        <is>
          <t>Reference</t>
        </is>
      </c>
      <c r="E4" s="3" t="inlineStr">
        <is>
          <t>Debit</t>
        </is>
      </c>
      <c r="F4" s="3" t="inlineStr">
        <is>
          <t>Credit</t>
        </is>
      </c>
      <c r="G4" s="3" t="inlineStr">
        <is>
          <t>Balance</t>
        </is>
      </c>
      <c r="H4" s="3" t="inlineStr">
        <is>
          <t>Category</t>
        </is>
      </c>
      <c r="I4" s="3" t="inlineStr">
        <is>
          <t>Class</t>
        </is>
      </c>
      <c r="L4" t="inlineStr">
        <is>
          <t>Loan Repayments / Advances (Financing)</t>
        </is>
      </c>
    </row>
    <row r="5">
      <c r="A5" s="4" t="n">
        <v>45351</v>
      </c>
      <c r="B5" t="inlineStr">
        <is>
          <t>FNB</t>
        </is>
      </c>
      <c r="C5" t="inlineStr">
        <is>
          <t>VAT Charge Redirected From</t>
        </is>
      </c>
      <c r="D5" t="inlineStr">
        <is>
          <t>62858407630</t>
        </is>
      </c>
      <c r="E5" s="5" t="n">
        <v>8.44</v>
      </c>
      <c r="G5" s="5" t="n">
        <v>17986.26</v>
      </c>
      <c r="H5" t="inlineStr">
        <is>
          <t>Bank Charges &amp; Interest</t>
        </is>
      </c>
      <c r="I5" t="inlineStr">
        <is>
          <t>EXPENSE</t>
        </is>
      </c>
      <c r="L5" t="inlineStr">
        <is>
          <t>Fee Income Received</t>
        </is>
      </c>
    </row>
    <row r="6">
      <c r="A6" s="4" t="n">
        <v>45352</v>
      </c>
      <c r="B6" t="inlineStr">
        <is>
          <t>FNB</t>
        </is>
      </c>
      <c r="C6" t="inlineStr">
        <is>
          <t>FNB App Transfer From Lit/23/Mphuthi</t>
        </is>
      </c>
      <c r="D6" t="inlineStr"/>
      <c r="F6" s="5" t="n">
        <v>3038.95</v>
      </c>
      <c r="G6" s="5" t="n">
        <v>21025.21</v>
      </c>
      <c r="H6" t="inlineStr">
        <is>
          <t>Fee Income Received</t>
        </is>
      </c>
      <c r="I6" t="inlineStr">
        <is>
          <t>INCOME</t>
        </is>
      </c>
      <c r="L6" t="inlineStr">
        <is>
          <t>Other Income / Refunds</t>
        </is>
      </c>
    </row>
    <row r="7">
      <c r="A7" s="4" t="n">
        <v>45352</v>
      </c>
      <c r="B7" t="inlineStr">
        <is>
          <t>FNB</t>
        </is>
      </c>
      <c r="C7" t="inlineStr">
        <is>
          <t>FNB App Transfer To Lab/24/Sityo</t>
        </is>
      </c>
      <c r="D7" t="inlineStr"/>
      <c r="E7" s="5" t="n">
        <v>5000</v>
      </c>
      <c r="G7" s="5" t="n">
        <v>16025.21</v>
      </c>
      <c r="H7" t="inlineStr">
        <is>
          <t>Client Disbursements / Trust-related Payments (review)</t>
        </is>
      </c>
      <c r="I7" t="inlineStr">
        <is>
          <t>EXPENSE</t>
        </is>
      </c>
      <c r="L7" t="inlineStr">
        <is>
          <t>Bank Charges &amp; Interest</t>
        </is>
      </c>
    </row>
    <row r="8">
      <c r="A8" s="4" t="n">
        <v>45352</v>
      </c>
      <c r="B8" t="inlineStr">
        <is>
          <t>FNB</t>
        </is>
      </c>
      <c r="C8" t="inlineStr">
        <is>
          <t>FNB App Transfer From Lab/24/Sityo Error</t>
        </is>
      </c>
      <c r="D8" t="inlineStr"/>
      <c r="F8" s="5" t="n">
        <v>5000</v>
      </c>
      <c r="G8" s="5" t="n">
        <v>21025.21</v>
      </c>
      <c r="H8" t="inlineStr">
        <is>
          <t>Fee Income Received</t>
        </is>
      </c>
      <c r="I8" t="inlineStr">
        <is>
          <t>INCOME</t>
        </is>
      </c>
      <c r="L8" t="inlineStr">
        <is>
          <t>Salaries &amp; Staff Costs</t>
        </is>
      </c>
    </row>
    <row r="9">
      <c r="A9" s="4" t="n">
        <v>45352</v>
      </c>
      <c r="B9" t="inlineStr">
        <is>
          <t>FNB</t>
        </is>
      </c>
      <c r="C9" t="inlineStr">
        <is>
          <t>FNB App Transfer From Lab/24/Sityo Correct</t>
        </is>
      </c>
      <c r="D9" t="inlineStr"/>
      <c r="F9" s="5" t="n">
        <v>5000</v>
      </c>
      <c r="G9" s="5" t="n">
        <v>26025.21</v>
      </c>
      <c r="H9" t="inlineStr">
        <is>
          <t>Fee Income Received</t>
        </is>
      </c>
      <c r="I9" t="inlineStr">
        <is>
          <t>INCOME</t>
        </is>
      </c>
      <c r="L9" t="inlineStr">
        <is>
          <t>Rent Expense</t>
        </is>
      </c>
    </row>
    <row r="10">
      <c r="A10" s="4" t="n">
        <v>45352</v>
      </c>
      <c r="B10" t="inlineStr">
        <is>
          <t>FNB</t>
        </is>
      </c>
      <c r="C10" t="inlineStr">
        <is>
          <t>Magtape Credit Capitec F Dlamini</t>
        </is>
      </c>
      <c r="D10" t="inlineStr"/>
      <c r="F10" s="5" t="n">
        <v>106</v>
      </c>
      <c r="G10" s="5" t="n">
        <v>26131.21</v>
      </c>
      <c r="H10" t="inlineStr">
        <is>
          <t>Other Income / Refunds</t>
        </is>
      </c>
      <c r="I10" t="inlineStr">
        <is>
          <t>INCOME</t>
        </is>
      </c>
      <c r="L10" t="inlineStr">
        <is>
          <t>Audit, Accounting &amp; Trust Compliance Fees</t>
        </is>
      </c>
    </row>
    <row r="11">
      <c r="A11" s="4" t="n">
        <v>45352</v>
      </c>
      <c r="B11" t="inlineStr">
        <is>
          <t>FNB</t>
        </is>
      </c>
      <c r="C11" t="inlineStr"/>
      <c r="D11" t="inlineStr"/>
      <c r="E11" s="5" t="n">
        <v>693.34</v>
      </c>
      <c r="G11" s="5" t="n">
        <v>25437.87</v>
      </c>
      <c r="H11" t="inlineStr">
        <is>
          <t>Uncategorized (needs review)</t>
        </is>
      </c>
      <c r="I11" t="inlineStr">
        <is>
          <t>UNCATEGORIZED</t>
        </is>
      </c>
      <c r="L11" t="inlineStr">
        <is>
          <t>Legal Disbursements &amp; Counsel Fees (Sheriff/Advocate/LPC/RAF/Conveyancer)</t>
        </is>
      </c>
    </row>
    <row r="12">
      <c r="A12" s="4" t="n">
        <v>45352</v>
      </c>
      <c r="B12" t="inlineStr">
        <is>
          <t>FNB</t>
        </is>
      </c>
      <c r="C12" t="inlineStr">
        <is>
          <t>Magtape Debit Telkom Sa</t>
        </is>
      </c>
      <c r="D12" t="inlineStr">
        <is>
          <t>139902546767294096</t>
        </is>
      </c>
      <c r="E12" s="5" t="n">
        <v>99</v>
      </c>
      <c r="G12" s="5" t="n">
        <v>25338.87</v>
      </c>
      <c r="H12" t="inlineStr">
        <is>
          <t>Telecoms, IT &amp; Subscriptions</t>
        </is>
      </c>
      <c r="I12" t="inlineStr">
        <is>
          <t>EXPENSE</t>
        </is>
      </c>
      <c r="L12" t="inlineStr">
        <is>
          <t>Taxation Paid (SARS)</t>
        </is>
      </c>
    </row>
    <row r="13">
      <c r="A13" s="4" t="n">
        <v>45352</v>
      </c>
      <c r="B13" t="inlineStr">
        <is>
          <t>FNB</t>
        </is>
      </c>
      <c r="C13" t="inlineStr">
        <is>
          <t>Magtape Debit Axxess Netcash</t>
        </is>
      </c>
      <c r="D13" t="inlineStr">
        <is>
          <t>266474928</t>
        </is>
      </c>
      <c r="E13" s="5" t="n">
        <v>199</v>
      </c>
      <c r="G13" s="5" t="n">
        <v>25139.87</v>
      </c>
      <c r="H13" t="inlineStr">
        <is>
          <t>Telecoms, IT &amp; Subscriptions</t>
        </is>
      </c>
      <c r="I13" t="inlineStr">
        <is>
          <t>EXPENSE</t>
        </is>
      </c>
      <c r="L13" t="inlineStr">
        <is>
          <t>Company Secretarial &amp; Compliance</t>
        </is>
      </c>
    </row>
    <row r="14">
      <c r="A14" s="4" t="n">
        <v>45352</v>
      </c>
      <c r="B14" t="inlineStr">
        <is>
          <t>FNB</t>
        </is>
      </c>
      <c r="C14" t="inlineStr">
        <is>
          <t>POS Purchase Gosforth East Plaza *7363</t>
        </is>
      </c>
      <c r="D14" t="inlineStr">
        <is>
          <t>485442</t>
        </is>
      </c>
      <c r="E14" s="5" t="n">
        <v>6.5</v>
      </c>
      <c r="G14" s="5" t="n">
        <v>25133.37</v>
      </c>
      <c r="H14" t="inlineStr">
        <is>
          <t>Vehicle, Fuel &amp; Travel (incl. tolls)</t>
        </is>
      </c>
      <c r="I14" t="inlineStr">
        <is>
          <t>EXPENSE</t>
        </is>
      </c>
      <c r="L14" t="inlineStr">
        <is>
          <t>Vehicle, Fuel &amp; Travel (incl. tolls)</t>
        </is>
      </c>
    </row>
    <row r="15">
      <c r="A15" s="4" t="n">
        <v>45352</v>
      </c>
      <c r="B15" t="inlineStr">
        <is>
          <t>FNB</t>
        </is>
      </c>
      <c r="C15" t="inlineStr">
        <is>
          <t>POS Purchase Gosforth East Plaza *7363</t>
        </is>
      </c>
      <c r="D15" t="inlineStr">
        <is>
          <t>485442</t>
        </is>
      </c>
      <c r="E15" s="5" t="n">
        <v>6.5</v>
      </c>
      <c r="G15" s="5" t="n">
        <v>25126.87</v>
      </c>
      <c r="H15" t="inlineStr">
        <is>
          <t>Vehicle, Fuel &amp; Travel (incl. tolls)</t>
        </is>
      </c>
      <c r="I15" t="inlineStr">
        <is>
          <t>EXPENSE</t>
        </is>
      </c>
      <c r="L15" t="inlineStr">
        <is>
          <t>Telecoms, IT &amp; Subscriptions</t>
        </is>
      </c>
    </row>
    <row r="16">
      <c r="A16" s="4" t="n">
        <v>45352</v>
      </c>
      <c r="B16" t="inlineStr">
        <is>
          <t>FNB</t>
        </is>
      </c>
      <c r="C16" t="inlineStr">
        <is>
          <t>POS Purchase Gosforth East Plaza *7363</t>
        </is>
      </c>
      <c r="D16" t="inlineStr">
        <is>
          <t>485442</t>
        </is>
      </c>
      <c r="E16" s="5" t="n">
        <v>6.5</v>
      </c>
      <c r="G16" s="5" t="n">
        <v>25120.37</v>
      </c>
      <c r="H16" t="inlineStr">
        <is>
          <t>Vehicle, Fuel &amp; Travel (incl. tolls)</t>
        </is>
      </c>
      <c r="I16" t="inlineStr">
        <is>
          <t>EXPENSE</t>
        </is>
      </c>
      <c r="L16" t="inlineStr">
        <is>
          <t>Property &amp; Municipal Payments</t>
        </is>
      </c>
    </row>
    <row r="17">
      <c r="A17" s="4" t="n">
        <v>45352</v>
      </c>
      <c r="B17" t="inlineStr">
        <is>
          <t>FNB</t>
        </is>
      </c>
      <c r="C17" t="inlineStr">
        <is>
          <t>POS Purchase Wits *7363</t>
        </is>
      </c>
      <c r="D17" t="inlineStr">
        <is>
          <t>485442</t>
        </is>
      </c>
      <c r="E17" s="5" t="n">
        <v>95.40000000000001</v>
      </c>
      <c r="G17" s="5" t="n">
        <v>25024.97</v>
      </c>
      <c r="H17" t="inlineStr">
        <is>
          <t>Uncategorized (needs review)</t>
        </is>
      </c>
      <c r="I17" t="inlineStr">
        <is>
          <t>UNCATEGORIZED</t>
        </is>
      </c>
      <c r="L17" t="inlineStr">
        <is>
          <t>Office &amp; Courier Costs</t>
        </is>
      </c>
    </row>
    <row r="18">
      <c r="A18" s="4" t="n">
        <v>45352</v>
      </c>
      <c r="B18" t="inlineStr">
        <is>
          <t>FNB</t>
        </is>
      </c>
      <c r="C18" t="inlineStr">
        <is>
          <t>POS Purchase Takealo*T *7363</t>
        </is>
      </c>
      <c r="D18" t="inlineStr">
        <is>
          <t>485442</t>
        </is>
      </c>
      <c r="E18" s="5" t="n">
        <v>668</v>
      </c>
      <c r="G18" s="5" t="n">
        <v>24356.97</v>
      </c>
      <c r="H18" t="inlineStr">
        <is>
          <t>Possible Personal / Drawings (flagged - not yet classified as business or personal)</t>
        </is>
      </c>
      <c r="I18" t="inlineStr">
        <is>
          <t>DRAWINGS</t>
        </is>
      </c>
      <c r="L18" t="inlineStr">
        <is>
          <t>Client Disbursements / Trust-related Payments (review)</t>
        </is>
      </c>
    </row>
    <row r="19">
      <c r="A19" s="4" t="n">
        <v>45353</v>
      </c>
      <c r="B19" t="inlineStr">
        <is>
          <t>Capitec</t>
        </is>
      </c>
      <c r="C19" t="inlineStr">
        <is>
          <t>POS Local Purchase Uber Rides JHB AUTH ID 794565</t>
        </is>
      </c>
      <c r="D19" t="inlineStr">
        <is>
          <t>0000000000001991</t>
        </is>
      </c>
      <c r="E19" s="5" t="n">
        <v>106</v>
      </c>
      <c r="G19" s="5" t="n">
        <v>-19705.67</v>
      </c>
      <c r="H19" t="inlineStr">
        <is>
          <t>Possible Personal / Drawings (flagged - not yet classified as business or personal)</t>
        </is>
      </c>
      <c r="I19" t="inlineStr">
        <is>
          <t>DRAWINGS</t>
        </is>
      </c>
      <c r="L19" t="inlineStr">
        <is>
          <t>Possible Personal / Drawings (flagged - not yet classified as business or personal)</t>
        </is>
      </c>
    </row>
    <row r="20">
      <c r="A20" s="4" t="n">
        <v>45353</v>
      </c>
      <c r="B20" t="inlineStr">
        <is>
          <t>FNB</t>
        </is>
      </c>
      <c r="C20" t="inlineStr">
        <is>
          <t>ADT Cash Deposit White--Maine</t>
        </is>
      </c>
      <c r="D20" t="inlineStr">
        <is>
          <t>00110003</t>
        </is>
      </c>
      <c r="F20" s="5" t="n">
        <v>300</v>
      </c>
      <c r="G20" s="5" t="n">
        <v>24656.97</v>
      </c>
      <c r="H20" t="inlineStr">
        <is>
          <t>Fee Income Received</t>
        </is>
      </c>
      <c r="I20" t="inlineStr">
        <is>
          <t>INCOME</t>
        </is>
      </c>
      <c r="L20" t="inlineStr">
        <is>
          <t>Motor Vehicle Purchase (Capital Item)</t>
        </is>
      </c>
    </row>
    <row r="21">
      <c r="A21" s="4" t="n">
        <v>45353</v>
      </c>
      <c r="B21" t="inlineStr">
        <is>
          <t>FNB</t>
        </is>
      </c>
      <c r="C21" t="inlineStr">
        <is>
          <t>17731</t>
        </is>
      </c>
      <c r="D21" t="inlineStr"/>
      <c r="E21" s="5" t="n">
        <v>5508.62</v>
      </c>
      <c r="G21" s="5" t="n">
        <v>19148.35</v>
      </c>
      <c r="H21" t="inlineStr">
        <is>
          <t>Legal Disbursements &amp; Counsel Fees (Sheriff/Advocate/LPC/RAF/Conveyancer)</t>
        </is>
      </c>
      <c r="I21" t="inlineStr">
        <is>
          <t>EXPENSE</t>
        </is>
      </c>
      <c r="L21" t="inlineStr">
        <is>
          <t>Uncategorized (needs review)</t>
        </is>
      </c>
    </row>
    <row r="22">
      <c r="A22" s="4" t="n">
        <v>45355</v>
      </c>
      <c r="B22" t="inlineStr">
        <is>
          <t>FNB</t>
        </is>
      </c>
      <c r="C22" t="inlineStr">
        <is>
          <t>FNB App Rtc Pmt To Baliwe Attorneys Dlamini Legal Inc</t>
        </is>
      </c>
      <c r="D22" t="inlineStr"/>
      <c r="E22" s="5" t="n">
        <v>500</v>
      </c>
      <c r="G22" s="5" t="n">
        <v>18648.35</v>
      </c>
      <c r="H22" t="inlineStr">
        <is>
          <t>Legal Disbursements &amp; Counsel Fees (Sheriff/Advocate/LPC/RAF/Conveyancer)</t>
        </is>
      </c>
      <c r="I22" t="inlineStr">
        <is>
          <t>EXPENSE</t>
        </is>
      </c>
    </row>
    <row r="23">
      <c r="A23" s="4" t="n">
        <v>45355</v>
      </c>
      <c r="B23" t="inlineStr">
        <is>
          <t>FNB</t>
        </is>
      </c>
      <c r="C23" t="inlineStr">
        <is>
          <t>POS Purchase Vox Moto *7363</t>
        </is>
      </c>
      <c r="D23" t="inlineStr">
        <is>
          <t>485442</t>
        </is>
      </c>
      <c r="E23" s="5" t="n">
        <v>178.7</v>
      </c>
      <c r="G23" s="5" t="n">
        <v>18469.65</v>
      </c>
      <c r="H23" t="inlineStr">
        <is>
          <t>Uncategorized (needs review)</t>
        </is>
      </c>
      <c r="I23" t="inlineStr">
        <is>
          <t>UNCATEGORIZED</t>
        </is>
      </c>
    </row>
    <row r="24">
      <c r="A24" s="4" t="n">
        <v>45355</v>
      </c>
      <c r="B24" t="inlineStr">
        <is>
          <t>FNB</t>
        </is>
      </c>
      <c r="C24" t="inlineStr">
        <is>
          <t>Fuel Purchase Sasol Viking *7363</t>
        </is>
      </c>
      <c r="D24" t="inlineStr">
        <is>
          <t>485442</t>
        </is>
      </c>
      <c r="E24" s="5" t="n">
        <v>229.2</v>
      </c>
      <c r="G24" s="5" t="n">
        <v>18240.45</v>
      </c>
      <c r="H24" t="inlineStr">
        <is>
          <t>Vehicle, Fuel &amp; Travel (incl. tolls)</t>
        </is>
      </c>
      <c r="I24" t="inlineStr">
        <is>
          <t>EXPENSE</t>
        </is>
      </c>
    </row>
    <row r="25">
      <c r="A25" s="4" t="n">
        <v>45356</v>
      </c>
      <c r="B25" t="inlineStr">
        <is>
          <t>Capitec</t>
        </is>
      </c>
      <c r="C25" t="inlineStr">
        <is>
          <t>Backdated S/Debit THELA Dlamini Legal</t>
        </is>
      </c>
      <c r="D25" t="inlineStr"/>
      <c r="E25" s="5" t="n">
        <v>3000</v>
      </c>
      <c r="G25" s="5" t="n">
        <v>-22706.67</v>
      </c>
      <c r="H25" t="inlineStr">
        <is>
          <t>Uncategorized (needs review)</t>
        </is>
      </c>
      <c r="I25" t="inlineStr">
        <is>
          <t>UNCATEGORIZED</t>
        </is>
      </c>
    </row>
    <row r="26">
      <c r="A26" s="4" t="n">
        <v>45356</v>
      </c>
      <c r="B26" t="inlineStr">
        <is>
          <t>Capitec</t>
        </is>
      </c>
      <c r="C26" t="inlineStr">
        <is>
          <t>Bank Fee (transaction fee)</t>
        </is>
      </c>
      <c r="D26" t="inlineStr"/>
      <c r="E26" s="5" t="n">
        <v>1</v>
      </c>
      <c r="G26" s="5" t="n">
        <v>-22706.67</v>
      </c>
      <c r="H26" t="inlineStr">
        <is>
          <t>Bank Charges &amp; Interest</t>
        </is>
      </c>
      <c r="I26" t="inlineStr">
        <is>
          <t>EXPENSE</t>
        </is>
      </c>
    </row>
    <row r="27">
      <c r="A27" s="4" t="n">
        <v>45356</v>
      </c>
      <c r="B27" t="inlineStr">
        <is>
          <t>FNB</t>
        </is>
      </c>
      <c r="C27" t="inlineStr">
        <is>
          <t>POS Purchase Rain *7363</t>
        </is>
      </c>
      <c r="D27" t="inlineStr">
        <is>
          <t>485442</t>
        </is>
      </c>
      <c r="E27" s="5" t="n">
        <v>559</v>
      </c>
      <c r="G27" s="5" t="n">
        <v>17681.45</v>
      </c>
      <c r="H27" t="inlineStr">
        <is>
          <t>Telecoms, IT &amp; Subscriptions</t>
        </is>
      </c>
      <c r="I27" t="inlineStr">
        <is>
          <t>EXPENSE</t>
        </is>
      </c>
    </row>
    <row r="28">
      <c r="A28" s="4" t="n">
        <v>45357</v>
      </c>
      <c r="B28" t="inlineStr">
        <is>
          <t>Capitec</t>
        </is>
      </c>
      <c r="C28" t="inlineStr">
        <is>
          <t>CASH DEPOSIT (ATM) Cash Dep NCR JHB Kerk 3rd</t>
        </is>
      </c>
      <c r="D28" t="inlineStr"/>
      <c r="F28" s="5" t="n">
        <v>2000</v>
      </c>
      <c r="G28" s="5" t="n">
        <v>-20730.67</v>
      </c>
      <c r="H28" t="inlineStr">
        <is>
          <t>Fee Income Received</t>
        </is>
      </c>
      <c r="I28" t="inlineStr">
        <is>
          <t>INCOME</t>
        </is>
      </c>
    </row>
    <row r="29">
      <c r="A29" s="4" t="n">
        <v>45357</v>
      </c>
      <c r="B29" t="inlineStr">
        <is>
          <t>Capitec</t>
        </is>
      </c>
      <c r="C29" t="inlineStr">
        <is>
          <t>Bank Fee (transaction fee)</t>
        </is>
      </c>
      <c r="D29" t="inlineStr"/>
      <c r="E29" s="5" t="n">
        <v>24</v>
      </c>
      <c r="G29" s="5" t="n">
        <v>-20730.67</v>
      </c>
      <c r="H29" t="inlineStr">
        <is>
          <t>Bank Charges &amp; Interest</t>
        </is>
      </c>
      <c r="I29" t="inlineStr">
        <is>
          <t>EXPENSE</t>
        </is>
      </c>
    </row>
    <row r="30">
      <c r="A30" s="4" t="n">
        <v>45357</v>
      </c>
      <c r="B30" t="inlineStr">
        <is>
          <t>FNB</t>
        </is>
      </c>
      <c r="C30" t="inlineStr">
        <is>
          <t>Internet Pmt To Rent Office</t>
        </is>
      </c>
      <c r="D30" t="inlineStr">
        <is>
          <t>121542</t>
        </is>
      </c>
      <c r="E30" s="5" t="n">
        <v>3732.92</v>
      </c>
      <c r="G30" s="5" t="n">
        <v>13948.53</v>
      </c>
      <c r="H30" t="inlineStr">
        <is>
          <t>Rent Expense</t>
        </is>
      </c>
      <c r="I30" t="inlineStr">
        <is>
          <t>EXPENSE</t>
        </is>
      </c>
    </row>
    <row r="31">
      <c r="A31" s="4" t="n">
        <v>45357</v>
      </c>
      <c r="B31" t="inlineStr">
        <is>
          <t>FNB</t>
        </is>
      </c>
      <c r="C31" t="inlineStr">
        <is>
          <t>Internet Pmt To Conveyancer/Hlahana Dlamini Legal/Hlahan</t>
        </is>
      </c>
      <c r="D31" t="inlineStr"/>
      <c r="E31" s="5" t="n">
        <v>13196.75</v>
      </c>
      <c r="G31" s="5" t="n">
        <v>751.78</v>
      </c>
      <c r="H31" t="inlineStr">
        <is>
          <t>Legal Disbursements &amp; Counsel Fees (Sheriff/Advocate/LPC/RAF/Conveyancer)</t>
        </is>
      </c>
      <c r="I31" t="inlineStr">
        <is>
          <t>EXPENSE</t>
        </is>
      </c>
    </row>
    <row r="32">
      <c r="A32" s="4" t="n">
        <v>45358</v>
      </c>
      <c r="B32" t="inlineStr">
        <is>
          <t>FNB</t>
        </is>
      </c>
      <c r="C32" t="inlineStr">
        <is>
          <t>Fuel Purchase BP Heidelberg Road *7363</t>
        </is>
      </c>
      <c r="D32" t="inlineStr">
        <is>
          <t>485442</t>
        </is>
      </c>
      <c r="E32" s="5" t="n">
        <v>229.2</v>
      </c>
      <c r="G32" s="5" t="n">
        <v>522.58</v>
      </c>
      <c r="H32" t="inlineStr">
        <is>
          <t>Vehicle, Fuel &amp; Travel (incl. tolls)</t>
        </is>
      </c>
      <c r="I32" t="inlineStr">
        <is>
          <t>EXPENSE</t>
        </is>
      </c>
    </row>
    <row r="33">
      <c r="A33" s="4" t="n">
        <v>45358</v>
      </c>
      <c r="B33" t="inlineStr">
        <is>
          <t>FNB</t>
        </is>
      </c>
      <c r="C33" t="inlineStr"/>
      <c r="D33" t="inlineStr"/>
      <c r="E33" s="5" t="n">
        <v>315</v>
      </c>
      <c r="G33" s="5" t="n">
        <v>207.58</v>
      </c>
      <c r="H33" t="inlineStr">
        <is>
          <t>Uncategorized (needs review)</t>
        </is>
      </c>
      <c r="I33" t="inlineStr">
        <is>
          <t>UNCATEGORIZED</t>
        </is>
      </c>
    </row>
    <row r="34">
      <c r="A34" s="4" t="n">
        <v>45358</v>
      </c>
      <c r="B34" t="inlineStr">
        <is>
          <t>FNB</t>
        </is>
      </c>
      <c r="C34" t="inlineStr"/>
      <c r="D34" t="inlineStr"/>
      <c r="E34" s="5" t="n">
        <v>165.2</v>
      </c>
      <c r="G34" s="5" t="n">
        <v>42.38</v>
      </c>
      <c r="H34" t="inlineStr">
        <is>
          <t>Uncategorized (needs review)</t>
        </is>
      </c>
      <c r="I34" t="inlineStr">
        <is>
          <t>UNCATEGORIZED</t>
        </is>
      </c>
    </row>
    <row r="35">
      <c r="A35" s="4" t="n">
        <v>45359</v>
      </c>
      <c r="B35" t="inlineStr">
        <is>
          <t>Capitec</t>
        </is>
      </c>
      <c r="C35" t="inlineStr">
        <is>
          <t>Fuel Purchase Total Leratong C GP AUTH ID 06782 5</t>
        </is>
      </c>
      <c r="D35" t="inlineStr">
        <is>
          <t>0000000000008213</t>
        </is>
      </c>
      <c r="E35" s="5" t="n">
        <v>361.95</v>
      </c>
      <c r="G35" s="5" t="n">
        <v>-21092.62</v>
      </c>
      <c r="H35" t="inlineStr">
        <is>
          <t>Vehicle, Fuel &amp; Travel (incl. tolls)</t>
        </is>
      </c>
      <c r="I35" t="inlineStr">
        <is>
          <t>EXPENSE</t>
        </is>
      </c>
    </row>
    <row r="36">
      <c r="A36" s="4" t="n">
        <v>45359</v>
      </c>
      <c r="B36" t="inlineStr">
        <is>
          <t>FNB</t>
        </is>
      </c>
      <c r="C36" t="inlineStr">
        <is>
          <t>FNB App Transfer From Lit/24/Mphuthi</t>
        </is>
      </c>
      <c r="D36" t="inlineStr"/>
      <c r="F36" s="5" t="n">
        <v>5000</v>
      </c>
      <c r="G36" s="5" t="n">
        <v>5042.38</v>
      </c>
      <c r="H36" t="inlineStr">
        <is>
          <t>Fee Income Received</t>
        </is>
      </c>
      <c r="I36" t="inlineStr">
        <is>
          <t>INCOME</t>
        </is>
      </c>
    </row>
    <row r="37">
      <c r="A37" s="4" t="n">
        <v>45359</v>
      </c>
      <c r="B37" t="inlineStr">
        <is>
          <t>FNB</t>
        </is>
      </c>
      <c r="C37" t="inlineStr">
        <is>
          <t>FNB App Prepaid Airtime</t>
        </is>
      </c>
      <c r="D37" t="inlineStr">
        <is>
          <t>27678714029</t>
        </is>
      </c>
      <c r="E37" s="5" t="n">
        <v>249</v>
      </c>
      <c r="G37" s="5" t="n">
        <v>4793.38</v>
      </c>
      <c r="H37" t="inlineStr">
        <is>
          <t>Telecoms, IT &amp; Subscriptions</t>
        </is>
      </c>
      <c r="I37" t="inlineStr">
        <is>
          <t>EXPENSE</t>
        </is>
      </c>
    </row>
    <row r="38">
      <c r="A38" s="4" t="n">
        <v>45359</v>
      </c>
      <c r="B38" t="inlineStr">
        <is>
          <t>FNB</t>
        </is>
      </c>
      <c r="C38" t="inlineStr">
        <is>
          <t>POS Purchase Gosforth Plaza *7363</t>
        </is>
      </c>
      <c r="D38" t="inlineStr">
        <is>
          <t>485442</t>
        </is>
      </c>
      <c r="E38" s="5" t="n">
        <v>15.5</v>
      </c>
      <c r="G38" s="5" t="n">
        <v>4777.88</v>
      </c>
      <c r="H38" t="inlineStr">
        <is>
          <t>Vehicle, Fuel &amp; Travel (incl. tolls)</t>
        </is>
      </c>
      <c r="I38" t="inlineStr">
        <is>
          <t>EXPENSE</t>
        </is>
      </c>
    </row>
    <row r="39">
      <c r="A39" s="4" t="n">
        <v>45363</v>
      </c>
      <c r="B39" t="inlineStr">
        <is>
          <t>Capitec</t>
        </is>
      </c>
      <c r="C39" t="inlineStr">
        <is>
          <t>CASH DEPOSIT (ATM) Cash Dep NCR JHB Eloff</t>
        </is>
      </c>
      <c r="D39" t="inlineStr"/>
      <c r="F39" s="5" t="n">
        <v>1500</v>
      </c>
      <c r="G39" s="5" t="n">
        <v>-19610.62</v>
      </c>
      <c r="H39" t="inlineStr">
        <is>
          <t>Fee Income Received</t>
        </is>
      </c>
      <c r="I39" t="inlineStr">
        <is>
          <t>INCOME</t>
        </is>
      </c>
    </row>
    <row r="40">
      <c r="A40" s="4" t="n">
        <v>45363</v>
      </c>
      <c r="B40" t="inlineStr">
        <is>
          <t>Capitec</t>
        </is>
      </c>
      <c r="C40" t="inlineStr">
        <is>
          <t>Bank Fee (transaction fee)</t>
        </is>
      </c>
      <c r="D40" t="inlineStr"/>
      <c r="E40" s="5" t="n">
        <v>18</v>
      </c>
      <c r="G40" s="5" t="n">
        <v>-19610.62</v>
      </c>
      <c r="H40" t="inlineStr">
        <is>
          <t>Bank Charges &amp; Interest</t>
        </is>
      </c>
      <c r="I40" t="inlineStr">
        <is>
          <t>EXPENSE</t>
        </is>
      </c>
    </row>
    <row r="41">
      <c r="A41" s="4" t="n">
        <v>45363</v>
      </c>
      <c r="B41" t="inlineStr">
        <is>
          <t>Capitec</t>
        </is>
      </c>
      <c r="C41" t="inlineStr">
        <is>
          <t>POS Local Purchase PLUS CARLTON CENTRE JOHANNESBURG AUTH ID 643450</t>
        </is>
      </c>
      <c r="D41" t="inlineStr">
        <is>
          <t>0000000000008213</t>
        </is>
      </c>
      <c r="E41" s="5" t="n">
        <v>300</v>
      </c>
      <c r="G41" s="5" t="n">
        <v>-19910.62</v>
      </c>
      <c r="H41" t="inlineStr">
        <is>
          <t>Uncategorized (needs review)</t>
        </is>
      </c>
      <c r="I41" t="inlineStr">
        <is>
          <t>UNCATEGORIZED</t>
        </is>
      </c>
    </row>
    <row r="42">
      <c r="A42" s="4" t="n">
        <v>45364</v>
      </c>
      <c r="B42" t="inlineStr">
        <is>
          <t>FNB</t>
        </is>
      </c>
      <c r="C42" t="inlineStr">
        <is>
          <t>FNB App Payment To Est/Duma/Advert Dlamini Legal Inc</t>
        </is>
      </c>
      <c r="D42" t="inlineStr"/>
      <c r="E42" s="5" t="n">
        <v>567.8200000000001</v>
      </c>
      <c r="G42" s="5" t="n">
        <v>4210.06</v>
      </c>
      <c r="H42" t="inlineStr">
        <is>
          <t>Uncategorized (needs review)</t>
        </is>
      </c>
      <c r="I42" t="inlineStr">
        <is>
          <t>UNCATEGORIZED</t>
        </is>
      </c>
    </row>
    <row r="43">
      <c r="A43" s="4" t="n">
        <v>45364</v>
      </c>
      <c r="B43" t="inlineStr">
        <is>
          <t>FNB</t>
        </is>
      </c>
      <c r="C43" t="inlineStr">
        <is>
          <t>Fuel Purchase Engen Reggies 1 Sto *7363</t>
        </is>
      </c>
      <c r="D43" t="inlineStr">
        <is>
          <t>485442</t>
        </is>
      </c>
      <c r="E43" s="5" t="n">
        <v>999.9</v>
      </c>
      <c r="G43" s="5" t="n">
        <v>3210.16</v>
      </c>
      <c r="H43" t="inlineStr">
        <is>
          <t>Vehicle, Fuel &amp; Travel (incl. tolls)</t>
        </is>
      </c>
      <c r="I43" t="inlineStr">
        <is>
          <t>EXPENSE</t>
        </is>
      </c>
    </row>
    <row r="44">
      <c r="A44" s="4" t="n">
        <v>45365</v>
      </c>
      <c r="B44" t="inlineStr">
        <is>
          <t>FNB</t>
        </is>
      </c>
      <c r="C44" t="inlineStr">
        <is>
          <t>FNB App Prepaid Airtime</t>
        </is>
      </c>
      <c r="D44" t="inlineStr">
        <is>
          <t>27815837660</t>
        </is>
      </c>
      <c r="E44" s="5" t="n">
        <v>30</v>
      </c>
      <c r="G44" s="5" t="n">
        <v>3180.16</v>
      </c>
      <c r="H44" t="inlineStr">
        <is>
          <t>Telecoms, IT &amp; Subscriptions</t>
        </is>
      </c>
      <c r="I44" t="inlineStr">
        <is>
          <t>EXPENSE</t>
        </is>
      </c>
    </row>
    <row r="45">
      <c r="A45" s="4" t="n">
        <v>45365</v>
      </c>
      <c r="B45" t="inlineStr">
        <is>
          <t>FNB</t>
        </is>
      </c>
      <c r="C45" t="inlineStr">
        <is>
          <t>POS Purchase Gosforth East Plaza *7363</t>
        </is>
      </c>
      <c r="D45" t="inlineStr">
        <is>
          <t>485442</t>
        </is>
      </c>
      <c r="E45" s="5" t="n">
        <v>7</v>
      </c>
      <c r="G45" s="5" t="n">
        <v>3173.16</v>
      </c>
      <c r="H45" t="inlineStr">
        <is>
          <t>Vehicle, Fuel &amp; Travel (incl. tolls)</t>
        </is>
      </c>
      <c r="I45" t="inlineStr">
        <is>
          <t>EXPENSE</t>
        </is>
      </c>
    </row>
    <row r="46">
      <c r="A46" s="4" t="n">
        <v>45365</v>
      </c>
      <c r="B46" t="inlineStr">
        <is>
          <t>FNB</t>
        </is>
      </c>
      <c r="C46" t="inlineStr">
        <is>
          <t>POS Purchase Uber Rides *7363</t>
        </is>
      </c>
      <c r="D46" t="inlineStr">
        <is>
          <t>485442</t>
        </is>
      </c>
      <c r="E46" s="5" t="n">
        <v>34</v>
      </c>
      <c r="G46" s="5" t="n">
        <v>3139.16</v>
      </c>
      <c r="H46" t="inlineStr">
        <is>
          <t>Possible Personal / Drawings (flagged - not yet classified as business or personal)</t>
        </is>
      </c>
      <c r="I46" t="inlineStr">
        <is>
          <t>DRAWINGS</t>
        </is>
      </c>
    </row>
    <row r="47">
      <c r="A47" s="4" t="n">
        <v>45365</v>
      </c>
      <c r="B47" t="inlineStr">
        <is>
          <t>FNB</t>
        </is>
      </c>
      <c r="C47" t="inlineStr">
        <is>
          <t>POS Purchase Uber Rides *7363</t>
        </is>
      </c>
      <c r="D47" t="inlineStr">
        <is>
          <t>485442</t>
        </is>
      </c>
      <c r="E47" s="5" t="n">
        <v>34</v>
      </c>
      <c r="G47" s="5" t="n">
        <v>3105.16</v>
      </c>
      <c r="H47" t="inlineStr">
        <is>
          <t>Possible Personal / Drawings (flagged - not yet classified as business or personal)</t>
        </is>
      </c>
      <c r="I47" t="inlineStr">
        <is>
          <t>DRAWINGS</t>
        </is>
      </c>
    </row>
    <row r="48">
      <c r="A48" s="4" t="n">
        <v>45365</v>
      </c>
      <c r="B48" t="inlineStr">
        <is>
          <t>FNB</t>
        </is>
      </c>
      <c r="C48" t="inlineStr">
        <is>
          <t>POS Purchase Uber Rides *7363</t>
        </is>
      </c>
      <c r="D48" t="inlineStr">
        <is>
          <t>485442</t>
        </is>
      </c>
      <c r="E48" s="5" t="n">
        <v>34</v>
      </c>
      <c r="G48" s="5" t="n">
        <v>3071.16</v>
      </c>
      <c r="H48" t="inlineStr">
        <is>
          <t>Possible Personal / Drawings (flagged - not yet classified as business or personal)</t>
        </is>
      </c>
      <c r="I48" t="inlineStr">
        <is>
          <t>DRAWINGS</t>
        </is>
      </c>
    </row>
    <row r="49">
      <c r="A49" s="4" t="n">
        <v>45365</v>
      </c>
      <c r="B49" t="inlineStr">
        <is>
          <t>FNB</t>
        </is>
      </c>
      <c r="C49" t="inlineStr">
        <is>
          <t>Fuel Purchase Engen Tsakane Corne *7363</t>
        </is>
      </c>
      <c r="D49" t="inlineStr">
        <is>
          <t>485442</t>
        </is>
      </c>
      <c r="E49" s="5" t="n">
        <v>241.3</v>
      </c>
      <c r="G49" s="5" t="n">
        <v>2829.86</v>
      </c>
      <c r="H49" t="inlineStr">
        <is>
          <t>Vehicle, Fuel &amp; Travel (incl. tolls)</t>
        </is>
      </c>
      <c r="I49" t="inlineStr">
        <is>
          <t>EXPENSE</t>
        </is>
      </c>
    </row>
    <row r="50">
      <c r="A50" s="4" t="n">
        <v>45366</v>
      </c>
      <c r="B50" t="inlineStr">
        <is>
          <t>FNB</t>
        </is>
      </c>
      <c r="C50" t="inlineStr">
        <is>
          <t>FNB App Payment To Sheriff Pta Nrtheast 2024</t>
        </is>
      </c>
      <c r="D50" t="inlineStr">
        <is>
          <t>027750</t>
        </is>
      </c>
      <c r="E50" s="5" t="n">
        <v>450</v>
      </c>
      <c r="G50" s="5" t="n">
        <v>2379.86</v>
      </c>
      <c r="H50" t="inlineStr">
        <is>
          <t>Legal Disbursements &amp; Counsel Fees (Sheriff/Advocate/LPC/RAF/Conveyancer)</t>
        </is>
      </c>
      <c r="I50" t="inlineStr">
        <is>
          <t>EXPENSE</t>
        </is>
      </c>
    </row>
    <row r="51">
      <c r="A51" s="4" t="n">
        <v>45366</v>
      </c>
      <c r="B51" t="inlineStr">
        <is>
          <t>FNB</t>
        </is>
      </c>
      <c r="C51" t="inlineStr">
        <is>
          <t>Magtape Credit Capitec P Mncube</t>
        </is>
      </c>
      <c r="D51" t="inlineStr"/>
      <c r="F51" s="5" t="n">
        <v>1500</v>
      </c>
      <c r="G51" s="5" t="n">
        <v>3879.86</v>
      </c>
      <c r="H51" t="inlineStr">
        <is>
          <t>Other Income / Refunds</t>
        </is>
      </c>
      <c r="I51" t="inlineStr">
        <is>
          <t>INCOME</t>
        </is>
      </c>
    </row>
    <row r="52">
      <c r="A52" s="4" t="n">
        <v>45366</v>
      </c>
      <c r="B52" t="inlineStr">
        <is>
          <t>FNB</t>
        </is>
      </c>
      <c r="C52" t="inlineStr">
        <is>
          <t>Magtape Debit Advance Ps267824056 Netcash</t>
        </is>
      </c>
      <c r="D52" t="inlineStr"/>
      <c r="E52" s="5" t="n">
        <v>580</v>
      </c>
      <c r="G52" s="5" t="n">
        <v>3299.86</v>
      </c>
      <c r="H52" t="inlineStr">
        <is>
          <t>Loan Repayments / Advances (Financing)</t>
        </is>
      </c>
      <c r="I52" t="inlineStr">
        <is>
          <t>FINANCING</t>
        </is>
      </c>
    </row>
    <row r="53">
      <c r="A53" s="4" t="n">
        <v>45366</v>
      </c>
      <c r="B53" t="inlineStr">
        <is>
          <t>FNB</t>
        </is>
      </c>
      <c r="C53" t="inlineStr">
        <is>
          <t>POS Purchase Goldwagen JHB Cbd *7363</t>
        </is>
      </c>
      <c r="D53" t="inlineStr">
        <is>
          <t>485442</t>
        </is>
      </c>
      <c r="E53" s="5" t="n">
        <v>1240</v>
      </c>
      <c r="G53" s="5" t="n">
        <v>2059.86</v>
      </c>
      <c r="H53" t="inlineStr">
        <is>
          <t>Vehicle, Fuel &amp; Travel (incl. tolls)</t>
        </is>
      </c>
      <c r="I53" t="inlineStr">
        <is>
          <t>EXPENSE</t>
        </is>
      </c>
    </row>
    <row r="54">
      <c r="A54" s="4" t="n">
        <v>45367</v>
      </c>
      <c r="B54" t="inlineStr">
        <is>
          <t>Capitec</t>
        </is>
      </c>
      <c r="C54" t="inlineStr">
        <is>
          <t>POS Local Purchase MCD Jewel City (0663) Johannesbur AUTH ID 034779</t>
        </is>
      </c>
      <c r="D54" t="inlineStr">
        <is>
          <t>0000000000008213</t>
        </is>
      </c>
      <c r="E54" s="5" t="n">
        <v>78</v>
      </c>
      <c r="G54" s="5" t="n">
        <v>-19988.62</v>
      </c>
      <c r="H54" t="inlineStr">
        <is>
          <t>Possible Personal / Drawings (flagged - not yet classified as business or personal)</t>
        </is>
      </c>
      <c r="I54" t="inlineStr">
        <is>
          <t>DRAWINGS</t>
        </is>
      </c>
    </row>
    <row r="55">
      <c r="A55" s="4" t="n">
        <v>45367</v>
      </c>
      <c r="B55" t="inlineStr">
        <is>
          <t>Capitec</t>
        </is>
      </c>
      <c r="C55" t="inlineStr">
        <is>
          <t>POS Local Purchase ARTISAN BAKE SHOP Midrand AUTH ID 586093</t>
        </is>
      </c>
      <c r="D55" t="inlineStr">
        <is>
          <t>0000000000008213</t>
        </is>
      </c>
      <c r="E55" s="5" t="n">
        <v>61</v>
      </c>
      <c r="G55" s="5" t="n">
        <v>-20049.62</v>
      </c>
      <c r="H55" t="inlineStr">
        <is>
          <t>Uncategorized (needs review)</t>
        </is>
      </c>
      <c r="I55" t="inlineStr">
        <is>
          <t>UNCATEGORIZED</t>
        </is>
      </c>
    </row>
    <row r="56">
      <c r="A56" s="4" t="n">
        <v>45367</v>
      </c>
      <c r="B56" t="inlineStr">
        <is>
          <t>Capitec</t>
        </is>
      </c>
      <c r="C56" t="inlineStr">
        <is>
          <t>Fuel Purchase SHELL CENTRAL Johannesburg AUTH | D 477568</t>
        </is>
      </c>
      <c r="D56" t="inlineStr">
        <is>
          <t>0000000000008213</t>
        </is>
      </c>
      <c r="E56" s="5" t="n">
        <v>244.5</v>
      </c>
      <c r="G56" s="5" t="n">
        <v>-20294.12</v>
      </c>
      <c r="H56" t="inlineStr">
        <is>
          <t>Vehicle, Fuel &amp; Travel (incl. tolls)</t>
        </is>
      </c>
      <c r="I56" t="inlineStr">
        <is>
          <t>EXPENSE</t>
        </is>
      </c>
    </row>
    <row r="57">
      <c r="A57" s="4" t="n">
        <v>45367</v>
      </c>
      <c r="B57" t="inlineStr">
        <is>
          <t>FNB</t>
        </is>
      </c>
      <c r="C57" t="inlineStr">
        <is>
          <t>POS Purchase Game JHB City *7363</t>
        </is>
      </c>
      <c r="D57" t="inlineStr">
        <is>
          <t>485442</t>
        </is>
      </c>
      <c r="E57" s="5" t="n">
        <v>65.98999999999999</v>
      </c>
      <c r="G57" s="5" t="n">
        <v>1993.87</v>
      </c>
      <c r="H57" t="inlineStr">
        <is>
          <t>Possible Personal / Drawings (flagged - not yet classified as business or personal)</t>
        </is>
      </c>
      <c r="I57" t="inlineStr">
        <is>
          <t>DRAWINGS</t>
        </is>
      </c>
    </row>
    <row r="58">
      <c r="A58" s="4" t="n">
        <v>45367</v>
      </c>
      <c r="B58" t="inlineStr">
        <is>
          <t>FNB</t>
        </is>
      </c>
      <c r="C58" t="inlineStr">
        <is>
          <t>POS Purchase Hyper Midas *7363</t>
        </is>
      </c>
      <c r="D58" t="inlineStr">
        <is>
          <t>485442</t>
        </is>
      </c>
      <c r="E58" s="5" t="n">
        <v>80</v>
      </c>
      <c r="G58" s="5" t="n">
        <v>1913.87</v>
      </c>
      <c r="H58" t="inlineStr">
        <is>
          <t>Vehicle, Fuel &amp; Travel (incl. tolls)</t>
        </is>
      </c>
      <c r="I58" t="inlineStr">
        <is>
          <t>EXPENSE</t>
        </is>
      </c>
    </row>
    <row r="59">
      <c r="A59" s="4" t="n">
        <v>45369</v>
      </c>
      <c r="B59" t="inlineStr">
        <is>
          <t>FNB</t>
        </is>
      </c>
      <c r="C59" t="inlineStr">
        <is>
          <t>FNB App Payment To Kweba.Sheriff Stdwn Dlamini Legal Inc</t>
        </is>
      </c>
      <c r="D59" t="inlineStr"/>
      <c r="E59" s="5" t="n">
        <v>1000</v>
      </c>
      <c r="G59" s="5" t="n">
        <v>913.87</v>
      </c>
      <c r="H59" t="inlineStr">
        <is>
          <t>Legal Disbursements &amp; Counsel Fees (Sheriff/Advocate/LPC/RAF/Conveyancer)</t>
        </is>
      </c>
      <c r="I59" t="inlineStr">
        <is>
          <t>EXPENSE</t>
        </is>
      </c>
    </row>
    <row r="60">
      <c r="A60" s="4" t="n">
        <v>45371</v>
      </c>
      <c r="B60" t="inlineStr">
        <is>
          <t>FNB</t>
        </is>
      </c>
      <c r="C60" t="inlineStr">
        <is>
          <t>Magtape Credit Capitec Z Xulu</t>
        </is>
      </c>
      <c r="D60" t="inlineStr"/>
      <c r="F60" s="5" t="n">
        <v>2000</v>
      </c>
      <c r="G60" s="5" t="n">
        <v>2913.87</v>
      </c>
      <c r="H60" t="inlineStr">
        <is>
          <t>Other Income / Refunds</t>
        </is>
      </c>
      <c r="I60" t="inlineStr">
        <is>
          <t>INCOME</t>
        </is>
      </c>
    </row>
    <row r="61">
      <c r="A61" s="4" t="n">
        <v>45371</v>
      </c>
      <c r="B61" t="inlineStr">
        <is>
          <t>FNB</t>
        </is>
      </c>
      <c r="C61" t="inlineStr">
        <is>
          <t>POS Purchase Gosforth East Plaza *7363</t>
        </is>
      </c>
      <c r="D61" t="inlineStr">
        <is>
          <t>485442</t>
        </is>
      </c>
      <c r="E61" s="5" t="n">
        <v>7</v>
      </c>
      <c r="G61" s="5" t="n">
        <v>2906.87</v>
      </c>
      <c r="H61" t="inlineStr">
        <is>
          <t>Vehicle, Fuel &amp; Travel (incl. tolls)</t>
        </is>
      </c>
      <c r="I61" t="inlineStr">
        <is>
          <t>EXPENSE</t>
        </is>
      </c>
    </row>
    <row r="62">
      <c r="A62" s="4" t="n">
        <v>45371</v>
      </c>
      <c r="B62" t="inlineStr">
        <is>
          <t>FNB</t>
        </is>
      </c>
      <c r="C62" t="inlineStr">
        <is>
          <t>POS Purchase Game JHB City *7363</t>
        </is>
      </c>
      <c r="D62" t="inlineStr">
        <is>
          <t>485442</t>
        </is>
      </c>
      <c r="E62" s="5" t="n">
        <v>15.99</v>
      </c>
      <c r="G62" s="5" t="n">
        <v>2890.88</v>
      </c>
      <c r="H62" t="inlineStr">
        <is>
          <t>Possible Personal / Drawings (flagged - not yet classified as business or personal)</t>
        </is>
      </c>
      <c r="I62" t="inlineStr">
        <is>
          <t>DRAWINGS</t>
        </is>
      </c>
    </row>
    <row r="63">
      <c r="A63" s="4" t="n">
        <v>45371</v>
      </c>
      <c r="B63" t="inlineStr">
        <is>
          <t>FNB</t>
        </is>
      </c>
      <c r="C63" t="inlineStr">
        <is>
          <t>POS Purchase Game JHB City *7363</t>
        </is>
      </c>
      <c r="D63" t="inlineStr">
        <is>
          <t>485442</t>
        </is>
      </c>
      <c r="E63" s="5" t="n">
        <v>415.51</v>
      </c>
      <c r="G63" s="5" t="n">
        <v>2475.37</v>
      </c>
      <c r="H63" t="inlineStr">
        <is>
          <t>Possible Personal / Drawings (flagged - not yet classified as business or personal)</t>
        </is>
      </c>
      <c r="I63" t="inlineStr">
        <is>
          <t>DRAWINGS</t>
        </is>
      </c>
    </row>
    <row r="64">
      <c r="A64" s="4" t="n">
        <v>45371</v>
      </c>
      <c r="B64" t="inlineStr">
        <is>
          <t>FNB</t>
        </is>
      </c>
      <c r="C64" t="inlineStr">
        <is>
          <t>Fuel Purchase Shell Amandla *7363</t>
        </is>
      </c>
      <c r="D64" t="inlineStr">
        <is>
          <t>485442</t>
        </is>
      </c>
      <c r="E64" s="5" t="n">
        <v>243.6</v>
      </c>
      <c r="G64" s="5" t="n">
        <v>2231.77</v>
      </c>
      <c r="H64" t="inlineStr">
        <is>
          <t>Vehicle, Fuel &amp; Travel (incl. tolls)</t>
        </is>
      </c>
      <c r="I64" t="inlineStr">
        <is>
          <t>EXPENSE</t>
        </is>
      </c>
    </row>
    <row r="65">
      <c r="A65" s="4" t="n">
        <v>45373</v>
      </c>
      <c r="B65" t="inlineStr">
        <is>
          <t>FNB</t>
        </is>
      </c>
      <c r="C65" t="inlineStr">
        <is>
          <t>Electricity Prepaid Electricity</t>
        </is>
      </c>
      <c r="D65" t="inlineStr">
        <is>
          <t>82200001566</t>
        </is>
      </c>
      <c r="E65" s="5" t="n">
        <v>350</v>
      </c>
      <c r="G65" s="5" t="n">
        <v>1881.77</v>
      </c>
      <c r="H65" t="inlineStr">
        <is>
          <t>Telecoms, IT &amp; Subscriptions</t>
        </is>
      </c>
      <c r="I65" t="inlineStr">
        <is>
          <t>EXPENSE</t>
        </is>
      </c>
    </row>
    <row r="66">
      <c r="A66" s="4" t="n">
        <v>45373</v>
      </c>
      <c r="B66" t="inlineStr">
        <is>
          <t>FNB</t>
        </is>
      </c>
      <c r="C66" t="inlineStr">
        <is>
          <t>POS Purchase Gosforth East Plaza *7363</t>
        </is>
      </c>
      <c r="D66" t="inlineStr">
        <is>
          <t>485442</t>
        </is>
      </c>
      <c r="E66" s="5" t="n">
        <v>7</v>
      </c>
      <c r="G66" s="5" t="n">
        <v>1874.77</v>
      </c>
      <c r="H66" t="inlineStr">
        <is>
          <t>Vehicle, Fuel &amp; Travel (incl. tolls)</t>
        </is>
      </c>
      <c r="I66" t="inlineStr">
        <is>
          <t>EXPENSE</t>
        </is>
      </c>
    </row>
    <row r="67">
      <c r="A67" s="4" t="n">
        <v>45373</v>
      </c>
      <c r="B67" t="inlineStr">
        <is>
          <t>FNB</t>
        </is>
      </c>
      <c r="C67" t="inlineStr">
        <is>
          <t>POS Purchase Gosforth East Plaza *7363</t>
        </is>
      </c>
      <c r="D67" t="inlineStr">
        <is>
          <t>485442</t>
        </is>
      </c>
      <c r="E67" s="5" t="n">
        <v>7</v>
      </c>
      <c r="G67" s="5" t="n">
        <v>1867.77</v>
      </c>
      <c r="H67" t="inlineStr">
        <is>
          <t>Vehicle, Fuel &amp; Travel (incl. tolls)</t>
        </is>
      </c>
      <c r="I67" t="inlineStr">
        <is>
          <t>EXPENSE</t>
        </is>
      </c>
    </row>
    <row r="68">
      <c r="A68" s="4" t="n">
        <v>45373</v>
      </c>
      <c r="B68" t="inlineStr">
        <is>
          <t>FNB</t>
        </is>
      </c>
      <c r="C68" t="inlineStr">
        <is>
          <t>POS Purchase Gosforth East Plaza *7363</t>
        </is>
      </c>
      <c r="D68" t="inlineStr">
        <is>
          <t>485442</t>
        </is>
      </c>
      <c r="E68" s="5" t="n">
        <v>7</v>
      </c>
      <c r="G68" s="5" t="n">
        <v>1860.77</v>
      </c>
      <c r="H68" t="inlineStr">
        <is>
          <t>Vehicle, Fuel &amp; Travel (incl. tolls)</t>
        </is>
      </c>
      <c r="I68" t="inlineStr">
        <is>
          <t>EXPENSE</t>
        </is>
      </c>
    </row>
    <row r="69">
      <c r="A69" s="4" t="n">
        <v>45373</v>
      </c>
      <c r="B69" t="inlineStr">
        <is>
          <t>FNB</t>
        </is>
      </c>
      <c r="C69" t="inlineStr">
        <is>
          <t>POS Purchase Gosforth Plaza *7363</t>
        </is>
      </c>
      <c r="D69" t="inlineStr">
        <is>
          <t>485442</t>
        </is>
      </c>
      <c r="E69" s="5" t="n">
        <v>15.5</v>
      </c>
      <c r="G69" s="5" t="n">
        <v>1845.27</v>
      </c>
      <c r="H69" t="inlineStr">
        <is>
          <t>Vehicle, Fuel &amp; Travel (incl. tolls)</t>
        </is>
      </c>
      <c r="I69" t="inlineStr">
        <is>
          <t>EXPENSE</t>
        </is>
      </c>
    </row>
    <row r="70">
      <c r="A70" s="4" t="n">
        <v>45374</v>
      </c>
      <c r="B70" t="inlineStr">
        <is>
          <t>FNB</t>
        </is>
      </c>
      <c r="C70" t="inlineStr">
        <is>
          <t>FNB App Payment From Mokua Family</t>
        </is>
      </c>
      <c r="D70" t="inlineStr"/>
      <c r="F70" s="5" t="n">
        <v>10000</v>
      </c>
      <c r="G70" s="5" t="n">
        <v>11845.27</v>
      </c>
      <c r="H70" t="inlineStr">
        <is>
          <t>Fee Income Received</t>
        </is>
      </c>
      <c r="I70" t="inlineStr">
        <is>
          <t>INCOME</t>
        </is>
      </c>
    </row>
    <row r="71">
      <c r="A71" s="4" t="n">
        <v>45376</v>
      </c>
      <c r="B71" t="inlineStr">
        <is>
          <t>FNB</t>
        </is>
      </c>
      <c r="C71" t="inlineStr">
        <is>
          <t>POS Purchase Trac Middelburg Pla *7363</t>
        </is>
      </c>
      <c r="D71" t="inlineStr">
        <is>
          <t>485442</t>
        </is>
      </c>
      <c r="E71" s="5" t="n">
        <v>79</v>
      </c>
      <c r="G71" s="5" t="n">
        <v>11766.27</v>
      </c>
      <c r="H71" t="inlineStr">
        <is>
          <t>Vehicle, Fuel &amp; Travel (incl. tolls)</t>
        </is>
      </c>
      <c r="I71" t="inlineStr">
        <is>
          <t>EXPENSE</t>
        </is>
      </c>
    </row>
    <row r="72">
      <c r="A72" s="4" t="n">
        <v>45376</v>
      </c>
      <c r="B72" t="inlineStr">
        <is>
          <t>FNB</t>
        </is>
      </c>
      <c r="C72" t="inlineStr">
        <is>
          <t>POS Purchase Trac Middelburg Pla *7363</t>
        </is>
      </c>
      <c r="D72" t="inlineStr">
        <is>
          <t>485442</t>
        </is>
      </c>
      <c r="E72" s="5" t="n">
        <v>79</v>
      </c>
      <c r="G72" s="5" t="n">
        <v>11687.27</v>
      </c>
      <c r="H72" t="inlineStr">
        <is>
          <t>Vehicle, Fuel &amp; Travel (incl. tolls)</t>
        </is>
      </c>
      <c r="I72" t="inlineStr">
        <is>
          <t>EXPENSE</t>
        </is>
      </c>
    </row>
    <row r="73">
      <c r="A73" s="4" t="n">
        <v>45377</v>
      </c>
      <c r="B73" t="inlineStr">
        <is>
          <t>FNB</t>
        </is>
      </c>
      <c r="C73" t="inlineStr">
        <is>
          <t>FNB App Rtc Pmt To Mn Dlamini Remunerat Dli Remuneration</t>
        </is>
      </c>
      <c r="D73" t="inlineStr"/>
      <c r="E73" s="5" t="n">
        <v>7920</v>
      </c>
      <c r="G73" s="5" t="n">
        <v>3767.27</v>
      </c>
      <c r="H73" t="inlineStr">
        <is>
          <t>Salaries &amp; Staff Costs</t>
        </is>
      </c>
      <c r="I73" t="inlineStr">
        <is>
          <t>EXPENSE</t>
        </is>
      </c>
    </row>
    <row r="74">
      <c r="A74" s="4" t="n">
        <v>45377</v>
      </c>
      <c r="B74" t="inlineStr">
        <is>
          <t>FNB</t>
        </is>
      </c>
      <c r="C74" t="inlineStr">
        <is>
          <t>POS Purchase 71.99 Google *Youtu *7363</t>
        </is>
      </c>
      <c r="D74" t="inlineStr">
        <is>
          <t>485442</t>
        </is>
      </c>
      <c r="E74" s="5" t="n">
        <v>71.98999999999999</v>
      </c>
      <c r="G74" s="5" t="n">
        <v>3695.28</v>
      </c>
      <c r="H74" t="inlineStr">
        <is>
          <t>Telecoms, IT &amp; Subscriptions</t>
        </is>
      </c>
      <c r="I74" t="inlineStr">
        <is>
          <t>EXPENSE</t>
        </is>
      </c>
    </row>
    <row r="75">
      <c r="A75" s="4" t="n">
        <v>45378</v>
      </c>
      <c r="B75" t="inlineStr">
        <is>
          <t>Capitec</t>
        </is>
      </c>
      <c r="C75" t="inlineStr">
        <is>
          <t>POS Local Purchase MYM Autoworld ALRODE NORTH AUTH | D 221065</t>
        </is>
      </c>
      <c r="D75" t="inlineStr">
        <is>
          <t>0000000000008213</t>
        </is>
      </c>
      <c r="E75" s="5" t="n">
        <v>24500</v>
      </c>
      <c r="G75" s="5" t="n">
        <v>-44794.12</v>
      </c>
      <c r="H75" t="inlineStr">
        <is>
          <t>Vehicle, Fuel &amp; Travel (incl. tolls)</t>
        </is>
      </c>
      <c r="I75" t="inlineStr">
        <is>
          <t>EXPENSE</t>
        </is>
      </c>
    </row>
    <row r="76">
      <c r="A76" s="4" t="n">
        <v>45378</v>
      </c>
      <c r="B76" t="inlineStr">
        <is>
          <t>Capitec</t>
        </is>
      </c>
      <c r="C76" t="inlineStr">
        <is>
          <t>Fuel Purchase ENGEN RYNFIELD Benoni AUTH ID 426 086</t>
        </is>
      </c>
      <c r="D76" t="inlineStr">
        <is>
          <t>0000000000008213</t>
        </is>
      </c>
      <c r="E76" s="5" t="n">
        <v>241.3</v>
      </c>
      <c r="G76" s="5" t="n">
        <v>-45037.42</v>
      </c>
      <c r="H76" t="inlineStr">
        <is>
          <t>Vehicle, Fuel &amp; Travel (incl. tolls)</t>
        </is>
      </c>
      <c r="I76" t="inlineStr">
        <is>
          <t>EXPENSE</t>
        </is>
      </c>
    </row>
    <row r="77">
      <c r="A77" s="4" t="n">
        <v>45378</v>
      </c>
      <c r="B77" t="inlineStr">
        <is>
          <t>Capitec</t>
        </is>
      </c>
      <c r="C77" t="inlineStr">
        <is>
          <t>Bank Fee (transaction fee)</t>
        </is>
      </c>
      <c r="D77" t="inlineStr"/>
      <c r="E77" s="5" t="n">
        <v>2</v>
      </c>
      <c r="G77" s="5" t="n">
        <v>-45037.42</v>
      </c>
      <c r="H77" t="inlineStr">
        <is>
          <t>Bank Charges &amp; Interest</t>
        </is>
      </c>
      <c r="I77" t="inlineStr">
        <is>
          <t>EXPENSE</t>
        </is>
      </c>
    </row>
    <row r="78">
      <c r="A78" s="4" t="n">
        <v>45378</v>
      </c>
      <c r="B78" t="inlineStr">
        <is>
          <t>FNB</t>
        </is>
      </c>
      <c r="C78" t="inlineStr">
        <is>
          <t>Magtape Credit Jm Mofokeng</t>
        </is>
      </c>
      <c r="D78" t="inlineStr"/>
      <c r="F78" s="5" t="n">
        <v>5000</v>
      </c>
      <c r="G78" s="5" t="n">
        <v>8695.280000000001</v>
      </c>
      <c r="H78" t="inlineStr">
        <is>
          <t>Other Income / Refunds</t>
        </is>
      </c>
      <c r="I78" t="inlineStr">
        <is>
          <t>INCOME</t>
        </is>
      </c>
    </row>
    <row r="79">
      <c r="A79" s="4" t="n">
        <v>45379</v>
      </c>
      <c r="B79" t="inlineStr">
        <is>
          <t>Capitec</t>
        </is>
      </c>
      <c r="C79" t="inlineStr">
        <is>
          <t>Fuel Purchase BP MOOI STR AUTO FITME CITY &amp; SUB AUTH ID 052917</t>
        </is>
      </c>
      <c r="D79" t="inlineStr">
        <is>
          <t>0000000000008213</t>
        </is>
      </c>
      <c r="E79" s="5" t="n">
        <v>241.35</v>
      </c>
      <c r="G79" s="5" t="n">
        <v>-45280.77</v>
      </c>
      <c r="H79" t="inlineStr">
        <is>
          <t>Vehicle, Fuel &amp; Travel (incl. tolls)</t>
        </is>
      </c>
      <c r="I79" t="inlineStr">
        <is>
          <t>EXPENSE</t>
        </is>
      </c>
    </row>
    <row r="80">
      <c r="A80" s="4" t="n">
        <v>45379</v>
      </c>
      <c r="B80" t="inlineStr">
        <is>
          <t>Capitec</t>
        </is>
      </c>
      <c r="C80" t="inlineStr">
        <is>
          <t>Bank Fee (transaction fee)</t>
        </is>
      </c>
      <c r="D80" t="inlineStr"/>
      <c r="E80" s="5" t="n">
        <v>2</v>
      </c>
      <c r="G80" s="5" t="n">
        <v>-45280.77</v>
      </c>
      <c r="H80" t="inlineStr">
        <is>
          <t>Bank Charges &amp; Interest</t>
        </is>
      </c>
      <c r="I80" t="inlineStr">
        <is>
          <t>EXPENSE</t>
        </is>
      </c>
    </row>
    <row r="81">
      <c r="A81" s="4" t="n">
        <v>45379</v>
      </c>
      <c r="B81" t="inlineStr">
        <is>
          <t>Capitec</t>
        </is>
      </c>
      <c r="C81" t="inlineStr">
        <is>
          <t>Backdated S/Debit Gk Auto Opel Dlamini Legal Inc</t>
        </is>
      </c>
      <c r="D81" t="inlineStr"/>
      <c r="E81" s="5" t="n">
        <v>3500</v>
      </c>
      <c r="G81" s="5" t="n">
        <v>-48781.77</v>
      </c>
      <c r="H81" t="inlineStr">
        <is>
          <t>Uncategorized (needs review)</t>
        </is>
      </c>
      <c r="I81" t="inlineStr">
        <is>
          <t>UNCATEGORIZED</t>
        </is>
      </c>
    </row>
    <row r="82">
      <c r="A82" s="4" t="n">
        <v>45379</v>
      </c>
      <c r="B82" t="inlineStr">
        <is>
          <t>Capitec</t>
        </is>
      </c>
      <c r="C82" t="inlineStr">
        <is>
          <t>Bank Fee (transaction fee)</t>
        </is>
      </c>
      <c r="D82" t="inlineStr"/>
      <c r="E82" s="5" t="n">
        <v>1</v>
      </c>
      <c r="G82" s="5" t="n">
        <v>-48781.77</v>
      </c>
      <c r="H82" t="inlineStr">
        <is>
          <t>Bank Charges &amp; Interest</t>
        </is>
      </c>
      <c r="I82" t="inlineStr">
        <is>
          <t>EXPENSE</t>
        </is>
      </c>
    </row>
    <row r="83">
      <c r="A83" s="4" t="n">
        <v>45379</v>
      </c>
      <c r="B83" t="inlineStr">
        <is>
          <t>FNB</t>
        </is>
      </c>
      <c r="C83" t="inlineStr">
        <is>
          <t>POS Purchase Goldwagen Petit *7363</t>
        </is>
      </c>
      <c r="D83" t="inlineStr">
        <is>
          <t>485442</t>
        </is>
      </c>
      <c r="E83" s="5" t="n">
        <v>1785</v>
      </c>
      <c r="G83" s="5" t="n">
        <v>6910.28</v>
      </c>
      <c r="H83" t="inlineStr">
        <is>
          <t>Vehicle, Fuel &amp; Travel (incl. tolls)</t>
        </is>
      </c>
      <c r="I83" t="inlineStr">
        <is>
          <t>EXPENSE</t>
        </is>
      </c>
    </row>
    <row r="84">
      <c r="A84" s="4" t="n">
        <v>45379</v>
      </c>
      <c r="B84" t="inlineStr">
        <is>
          <t>FNB</t>
        </is>
      </c>
      <c r="C84" t="inlineStr">
        <is>
          <t>Fuel Purchase Engen Rynfield *7363</t>
        </is>
      </c>
      <c r="D84" t="inlineStr">
        <is>
          <t>485442</t>
        </is>
      </c>
      <c r="E84" s="5" t="n">
        <v>361.95</v>
      </c>
      <c r="G84" s="5" t="n">
        <v>6548.33</v>
      </c>
      <c r="H84" t="inlineStr">
        <is>
          <t>Vehicle, Fuel &amp; Travel (incl. tolls)</t>
        </is>
      </c>
      <c r="I84" t="inlineStr">
        <is>
          <t>EXPENSE</t>
        </is>
      </c>
    </row>
    <row r="85">
      <c r="A85" s="4" t="n">
        <v>45380</v>
      </c>
      <c r="B85" t="inlineStr">
        <is>
          <t>Capitec</t>
        </is>
      </c>
      <c r="C85" t="inlineStr">
        <is>
          <t>Fuel Purchase KHUBONYE SERVICE STA BRAKPAN AUTH ID 462933</t>
        </is>
      </c>
      <c r="D85" t="inlineStr">
        <is>
          <t>0000000000008213</t>
        </is>
      </c>
      <c r="E85" s="5" t="n">
        <v>300</v>
      </c>
      <c r="G85" s="5" t="n">
        <v>-49083.77</v>
      </c>
      <c r="H85" t="inlineStr">
        <is>
          <t>Vehicle, Fuel &amp; Travel (incl. tolls)</t>
        </is>
      </c>
      <c r="I85" t="inlineStr">
        <is>
          <t>EXPENSE</t>
        </is>
      </c>
    </row>
    <row r="86">
      <c r="A86" s="4" t="n">
        <v>45380</v>
      </c>
      <c r="B86" t="inlineStr">
        <is>
          <t>Capitec</t>
        </is>
      </c>
      <c r="C86" t="inlineStr">
        <is>
          <t>Bank Fee (transaction fee)</t>
        </is>
      </c>
      <c r="D86" t="inlineStr"/>
      <c r="E86" s="5" t="n">
        <v>2</v>
      </c>
      <c r="G86" s="5" t="n">
        <v>-49083.77</v>
      </c>
      <c r="H86" t="inlineStr">
        <is>
          <t>Bank Charges &amp; Interest</t>
        </is>
      </c>
      <c r="I86" t="inlineStr">
        <is>
          <t>EXPENSE</t>
        </is>
      </c>
    </row>
    <row r="87">
      <c r="A87" s="4" t="n">
        <v>45380</v>
      </c>
      <c r="B87" t="inlineStr">
        <is>
          <t>Capitec</t>
        </is>
      </c>
      <c r="C87" t="inlineStr">
        <is>
          <t>POS Local Purchase Shoprite Pritchard Str JOHANNESBU AUTH ID 095646</t>
        </is>
      </c>
      <c r="D87" t="inlineStr">
        <is>
          <t>0000000000008213</t>
        </is>
      </c>
      <c r="E87" s="5" t="n">
        <v>86.18000000000001</v>
      </c>
      <c r="G87" s="5" t="n">
        <v>-49169.95</v>
      </c>
      <c r="H87" t="inlineStr">
        <is>
          <t>Possible Personal / Drawings (flagged - not yet classified as business or personal)</t>
        </is>
      </c>
      <c r="I87" t="inlineStr">
        <is>
          <t>DRAWINGS</t>
        </is>
      </c>
    </row>
    <row r="88">
      <c r="A88" s="4" t="n">
        <v>45381</v>
      </c>
      <c r="B88" t="inlineStr">
        <is>
          <t>FNB</t>
        </is>
      </c>
      <c r="C88" t="inlineStr"/>
      <c r="D88" t="inlineStr"/>
      <c r="E88" s="5" t="n">
        <v>693.34</v>
      </c>
      <c r="G88" s="5" t="n">
        <v>5854.99</v>
      </c>
      <c r="H88" t="inlineStr">
        <is>
          <t>Uncategorized (needs review)</t>
        </is>
      </c>
      <c r="I88" t="inlineStr">
        <is>
          <t>UNCATEGORIZED</t>
        </is>
      </c>
    </row>
    <row r="89">
      <c r="A89" s="4" t="n">
        <v>45381</v>
      </c>
      <c r="B89" t="inlineStr">
        <is>
          <t>FNB</t>
        </is>
      </c>
      <c r="C89" t="inlineStr">
        <is>
          <t>Magtape Debit Telkommobi50635241101153791452</t>
        </is>
      </c>
      <c r="D89" t="inlineStr"/>
      <c r="E89" s="5" t="n">
        <v>289</v>
      </c>
      <c r="G89" s="5" t="n">
        <v>5565.99</v>
      </c>
      <c r="H89" t="inlineStr">
        <is>
          <t>Telecoms, IT &amp; Subscriptions</t>
        </is>
      </c>
      <c r="I89" t="inlineStr">
        <is>
          <t>EXPENSE</t>
        </is>
      </c>
    </row>
    <row r="90">
      <c r="A90" s="4" t="n">
        <v>45381</v>
      </c>
      <c r="B90" t="inlineStr">
        <is>
          <t>FNB</t>
        </is>
      </c>
      <c r="C90" t="inlineStr">
        <is>
          <t>POS Purchase Gosforth East Plaza *7363</t>
        </is>
      </c>
      <c r="D90" t="inlineStr">
        <is>
          <t>485442</t>
        </is>
      </c>
      <c r="E90" s="5" t="n">
        <v>7</v>
      </c>
      <c r="G90" s="5" t="n">
        <v>5558.99</v>
      </c>
      <c r="H90" t="inlineStr">
        <is>
          <t>Vehicle, Fuel &amp; Travel (incl. tolls)</t>
        </is>
      </c>
      <c r="I90" t="inlineStr">
        <is>
          <t>EXPENSE</t>
        </is>
      </c>
    </row>
    <row r="91">
      <c r="A91" s="4" t="n">
        <v>45381</v>
      </c>
      <c r="B91" t="inlineStr">
        <is>
          <t>FNB</t>
        </is>
      </c>
      <c r="C91" t="inlineStr">
        <is>
          <t>Fuel Purchase Shell Protea South *7363</t>
        </is>
      </c>
      <c r="D91" t="inlineStr">
        <is>
          <t>485442</t>
        </is>
      </c>
      <c r="E91" s="5" t="n">
        <v>366.75</v>
      </c>
      <c r="G91" s="5" t="n">
        <v>5192.24</v>
      </c>
      <c r="H91" t="inlineStr">
        <is>
          <t>Vehicle, Fuel &amp; Travel (incl. tolls)</t>
        </is>
      </c>
      <c r="I91" t="inlineStr">
        <is>
          <t>EXPENSE</t>
        </is>
      </c>
    </row>
    <row r="92">
      <c r="A92" s="4" t="n">
        <v>45381</v>
      </c>
      <c r="B92" t="inlineStr">
        <is>
          <t>FNB</t>
        </is>
      </c>
      <c r="C92" t="inlineStr">
        <is>
          <t>VAT Charge Redirected From</t>
        </is>
      </c>
      <c r="D92" t="inlineStr">
        <is>
          <t>62858407630</t>
        </is>
      </c>
      <c r="E92" s="5" t="n">
        <v>9.19</v>
      </c>
      <c r="G92" s="5" t="n">
        <v>5183.05</v>
      </c>
      <c r="H92" t="inlineStr">
        <is>
          <t>Bank Charges &amp; Interest</t>
        </is>
      </c>
      <c r="I92" t="inlineStr">
        <is>
          <t>EXPENSE</t>
        </is>
      </c>
    </row>
    <row r="93">
      <c r="A93" s="4" t="n">
        <v>45382</v>
      </c>
      <c r="B93" t="inlineStr">
        <is>
          <t>Capitec</t>
        </is>
      </c>
      <c r="C93" t="inlineStr">
        <is>
          <t>RTC Deposit Dlamini Legal Inc- F No Limit (No Lim) Rate Overdraft Excess (Exc) Rate Overdraft Expiry (Exp) Interest Rate The Prime Lending rate has increased from 11.25% to 11.75% with effect from 26/05/2023. Contact your nearest Business Centre or Customer Care Centre for _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Date 01/04/2024 Account No. 1051597447 Statement No. 00001 Page: 000002</t>
        </is>
      </c>
      <c r="D93" t="inlineStr"/>
      <c r="F93" s="5" t="n">
        <v>2000</v>
      </c>
      <c r="G93" s="5" t="n">
        <v>-47169.95</v>
      </c>
      <c r="H93" t="inlineStr">
        <is>
          <t>Inter-account Transfer (Capitec&lt;-&gt;FNB, eliminated)</t>
        </is>
      </c>
      <c r="I93" t="inlineStr">
        <is>
          <t>TRANSFER</t>
        </is>
      </c>
    </row>
    <row r="94">
      <c r="A94" s="4" t="n">
        <v>45382</v>
      </c>
      <c r="B94" t="inlineStr">
        <is>
          <t>Capitec</t>
        </is>
      </c>
      <c r="C94" t="inlineStr">
        <is>
          <t>Debit Interest</t>
        </is>
      </c>
      <c r="D94" t="inlineStr"/>
      <c r="E94" s="5" t="n">
        <v>470.88</v>
      </c>
      <c r="G94" s="5" t="n">
        <v>-47640.83</v>
      </c>
      <c r="H94" t="inlineStr">
        <is>
          <t>Bank Charges &amp; Interest</t>
        </is>
      </c>
      <c r="I94" t="inlineStr">
        <is>
          <t>EXPENSE</t>
        </is>
      </c>
    </row>
    <row r="95">
      <c r="A95" s="4" t="n">
        <v>45382</v>
      </c>
      <c r="B95" t="inlineStr">
        <is>
          <t>Capitec</t>
        </is>
      </c>
      <c r="C95" t="inlineStr">
        <is>
          <t>Monthly Service Fee</t>
        </is>
      </c>
      <c r="D95" t="inlineStr"/>
      <c r="E95" s="5" t="n">
        <v>50</v>
      </c>
      <c r="G95" s="5" t="n">
        <v>-47690.83</v>
      </c>
      <c r="H95" t="inlineStr">
        <is>
          <t>Bank Charges &amp; Interest</t>
        </is>
      </c>
      <c r="I95" t="inlineStr">
        <is>
          <t>EXPENSE</t>
        </is>
      </c>
    </row>
    <row r="96">
      <c r="A96" s="4" t="n">
        <v>45384</v>
      </c>
      <c r="B96" t="inlineStr">
        <is>
          <t>FNB</t>
        </is>
      </c>
      <c r="C96" t="inlineStr">
        <is>
          <t>FNB App Rtc Pmt To Dlamini Legal Inc- C Dlamini Legal Inc- F</t>
        </is>
      </c>
      <c r="D96" t="inlineStr"/>
      <c r="E96" s="5" t="n">
        <v>2000</v>
      </c>
      <c r="G96" s="5" t="n">
        <v>3183.05</v>
      </c>
      <c r="H96" t="inlineStr">
        <is>
          <t>Inter-account Transfer (Capitec&lt;-&gt;FNB, eliminated)</t>
        </is>
      </c>
      <c r="I96" t="inlineStr">
        <is>
          <t>TRANSFER</t>
        </is>
      </c>
    </row>
    <row r="97">
      <c r="A97" s="4" t="n">
        <v>45384</v>
      </c>
      <c r="B97" t="inlineStr">
        <is>
          <t>FNB</t>
        </is>
      </c>
      <c r="C97" t="inlineStr">
        <is>
          <t>ADT Cash Deposit Fees</t>
        </is>
      </c>
      <c r="D97" t="inlineStr">
        <is>
          <t>01154006</t>
        </is>
      </c>
      <c r="F97" s="5" t="n">
        <v>2400</v>
      </c>
      <c r="G97" s="5" t="n">
        <v>5583.05</v>
      </c>
      <c r="H97" t="inlineStr">
        <is>
          <t>Fee Income Received</t>
        </is>
      </c>
      <c r="I97" t="inlineStr">
        <is>
          <t>INCOME</t>
        </is>
      </c>
    </row>
    <row r="98">
      <c r="A98" s="4" t="n">
        <v>45384</v>
      </c>
      <c r="B98" t="inlineStr">
        <is>
          <t>FNB</t>
        </is>
      </c>
      <c r="C98" t="inlineStr">
        <is>
          <t>Magtape Debit Telkom Sa</t>
        </is>
      </c>
      <c r="D98" t="inlineStr">
        <is>
          <t>139902546767328368</t>
        </is>
      </c>
      <c r="E98" s="5" t="n">
        <v>99</v>
      </c>
      <c r="G98" s="5" t="n">
        <v>5484.05</v>
      </c>
      <c r="H98" t="inlineStr">
        <is>
          <t>Telecoms, IT &amp; Subscriptions</t>
        </is>
      </c>
      <c r="I98" t="inlineStr">
        <is>
          <t>EXPENSE</t>
        </is>
      </c>
    </row>
    <row r="99">
      <c r="A99" s="4" t="n">
        <v>45384</v>
      </c>
      <c r="B99" t="inlineStr">
        <is>
          <t>FNB</t>
        </is>
      </c>
      <c r="C99" t="inlineStr">
        <is>
          <t>Magtape Debit Axxess Netcash</t>
        </is>
      </c>
      <c r="D99" t="inlineStr">
        <is>
          <t>271253910</t>
        </is>
      </c>
      <c r="E99" s="5" t="n">
        <v>199</v>
      </c>
      <c r="G99" s="5" t="n">
        <v>5285.05</v>
      </c>
      <c r="H99" t="inlineStr">
        <is>
          <t>Telecoms, IT &amp; Subscriptions</t>
        </is>
      </c>
      <c r="I99" t="inlineStr">
        <is>
          <t>EXPENSE</t>
        </is>
      </c>
    </row>
    <row r="100">
      <c r="A100" s="4" t="n">
        <v>45384</v>
      </c>
      <c r="B100" t="inlineStr">
        <is>
          <t>FNB</t>
        </is>
      </c>
      <c r="C100" t="inlineStr">
        <is>
          <t>POS Purchase Atlas Battery JHB - *7363</t>
        </is>
      </c>
      <c r="D100" t="inlineStr">
        <is>
          <t>485442</t>
        </is>
      </c>
      <c r="E100" s="5" t="n">
        <v>1250</v>
      </c>
      <c r="G100" s="5" t="n">
        <v>4035.05</v>
      </c>
      <c r="H100" t="inlineStr">
        <is>
          <t>Vehicle, Fuel &amp; Travel (incl. tolls)</t>
        </is>
      </c>
      <c r="I100" t="inlineStr">
        <is>
          <t>EXPENSE</t>
        </is>
      </c>
    </row>
    <row r="101">
      <c r="A101" s="4" t="n">
        <v>45384</v>
      </c>
      <c r="B101" t="inlineStr">
        <is>
          <t>FNB</t>
        </is>
      </c>
      <c r="C101" t="inlineStr">
        <is>
          <t>Fuel Purchase Shell Pj Service St *7363</t>
        </is>
      </c>
      <c r="D101" t="inlineStr">
        <is>
          <t>485442</t>
        </is>
      </c>
      <c r="E101" s="5" t="n">
        <v>241.3</v>
      </c>
      <c r="G101" s="5" t="n">
        <v>3793.75</v>
      </c>
      <c r="H101" t="inlineStr">
        <is>
          <t>Vehicle, Fuel &amp; Travel (incl. tolls)</t>
        </is>
      </c>
      <c r="I101" t="inlineStr">
        <is>
          <t>EXPENSE</t>
        </is>
      </c>
    </row>
    <row r="102">
      <c r="A102" s="4" t="n">
        <v>45386</v>
      </c>
      <c r="B102" t="inlineStr">
        <is>
          <t>FNB</t>
        </is>
      </c>
      <c r="C102" t="inlineStr">
        <is>
          <t>FNB App Payment To Est/Thobakgal/Advert Dlamini Legal Inc</t>
        </is>
      </c>
      <c r="D102" t="inlineStr"/>
      <c r="E102" s="5" t="n">
        <v>567.8200000000001</v>
      </c>
      <c r="G102" s="5" t="n">
        <v>3225.93</v>
      </c>
      <c r="H102" t="inlineStr">
        <is>
          <t>Uncategorized (needs review)</t>
        </is>
      </c>
      <c r="I102" t="inlineStr">
        <is>
          <t>UNCATEGORIZED</t>
        </is>
      </c>
    </row>
    <row r="103">
      <c r="A103" s="4" t="n">
        <v>45386</v>
      </c>
      <c r="B103" t="inlineStr">
        <is>
          <t>FNB</t>
        </is>
      </c>
      <c r="C103" t="inlineStr">
        <is>
          <t>FNB App Payment To Sheriff Pta Nrtheast 2024</t>
        </is>
      </c>
      <c r="D103" t="inlineStr">
        <is>
          <t>035549</t>
        </is>
      </c>
      <c r="E103" s="5" t="n">
        <v>450</v>
      </c>
      <c r="G103" s="5" t="n">
        <v>2775.93</v>
      </c>
      <c r="H103" t="inlineStr">
        <is>
          <t>Legal Disbursements &amp; Counsel Fees (Sheriff/Advocate/LPC/RAF/Conveyancer)</t>
        </is>
      </c>
      <c r="I103" t="inlineStr">
        <is>
          <t>EXPENSE</t>
        </is>
      </c>
    </row>
    <row r="104">
      <c r="A104" s="4" t="n">
        <v>45386</v>
      </c>
      <c r="B104" t="inlineStr">
        <is>
          <t>FNB</t>
        </is>
      </c>
      <c r="C104" t="inlineStr">
        <is>
          <t>FNB App Transfer From Lit/24/Njotini</t>
        </is>
      </c>
      <c r="D104" t="inlineStr"/>
      <c r="F104" s="5" t="n">
        <v>5000</v>
      </c>
      <c r="G104" s="5" t="n">
        <v>7775.93</v>
      </c>
      <c r="H104" t="inlineStr">
        <is>
          <t>Fee Income Received</t>
        </is>
      </c>
      <c r="I104" t="inlineStr">
        <is>
          <t>INCOME</t>
        </is>
      </c>
    </row>
    <row r="105">
      <c r="A105" s="4" t="n">
        <v>45386</v>
      </c>
      <c r="B105" t="inlineStr">
        <is>
          <t>FNB</t>
        </is>
      </c>
      <c r="C105" t="inlineStr">
        <is>
          <t>FNB App Payment To Mazibuko Sheriff Pta Dlamini 27750/2024</t>
        </is>
      </c>
      <c r="D105" t="inlineStr"/>
      <c r="E105" s="5" t="n">
        <v>1968.23</v>
      </c>
      <c r="G105" s="5" t="n">
        <v>5807.7</v>
      </c>
      <c r="H105" t="inlineStr">
        <is>
          <t>Legal Disbursements &amp; Counsel Fees (Sheriff/Advocate/LPC/RAF/Conveyancer)</t>
        </is>
      </c>
      <c r="I105" t="inlineStr">
        <is>
          <t>EXPENSE</t>
        </is>
      </c>
    </row>
    <row r="106">
      <c r="A106" s="4" t="n">
        <v>45386</v>
      </c>
      <c r="B106" t="inlineStr">
        <is>
          <t>FNB</t>
        </is>
      </c>
      <c r="C106" t="inlineStr">
        <is>
          <t>FNB App Payment To Vilaksim Sheriff Pta 27753/2024 27753/2024</t>
        </is>
      </c>
      <c r="D106" t="inlineStr"/>
      <c r="E106" s="5" t="n">
        <v>443.33</v>
      </c>
      <c r="G106" s="5" t="n">
        <v>5364.37</v>
      </c>
      <c r="H106" t="inlineStr">
        <is>
          <t>Legal Disbursements &amp; Counsel Fees (Sheriff/Advocate/LPC/RAF/Conveyancer)</t>
        </is>
      </c>
      <c r="I106" t="inlineStr">
        <is>
          <t>EXPENSE</t>
        </is>
      </c>
    </row>
    <row r="107">
      <c r="A107" s="4" t="n">
        <v>45386</v>
      </c>
      <c r="B107" t="inlineStr">
        <is>
          <t>FNB</t>
        </is>
      </c>
      <c r="C107" t="inlineStr">
        <is>
          <t>FNB App Prepaid Airtime</t>
        </is>
      </c>
      <c r="D107" t="inlineStr">
        <is>
          <t>27813556826</t>
        </is>
      </c>
      <c r="E107" s="5" t="n">
        <v>50</v>
      </c>
      <c r="G107" s="5" t="n">
        <v>5314.37</v>
      </c>
      <c r="H107" t="inlineStr">
        <is>
          <t>Telecoms, IT &amp; Subscriptions</t>
        </is>
      </c>
      <c r="I107" t="inlineStr">
        <is>
          <t>EXPENSE</t>
        </is>
      </c>
    </row>
    <row r="108">
      <c r="A108" s="4" t="n">
        <v>45386</v>
      </c>
      <c r="B108" t="inlineStr">
        <is>
          <t>FNB</t>
        </is>
      </c>
      <c r="C108" t="inlineStr">
        <is>
          <t>POS Purchase Vox Moto *7363</t>
        </is>
      </c>
      <c r="D108" t="inlineStr">
        <is>
          <t>485442</t>
        </is>
      </c>
      <c r="E108" s="5" t="n">
        <v>178.7</v>
      </c>
      <c r="G108" s="5" t="n">
        <v>5135.67</v>
      </c>
      <c r="H108" t="inlineStr">
        <is>
          <t>Uncategorized (needs review)</t>
        </is>
      </c>
      <c r="I108" t="inlineStr">
        <is>
          <t>UNCATEGORIZED</t>
        </is>
      </c>
    </row>
    <row r="109">
      <c r="A109" s="4" t="n">
        <v>45386</v>
      </c>
      <c r="B109" t="inlineStr">
        <is>
          <t>FNB</t>
        </is>
      </c>
      <c r="C109" t="inlineStr">
        <is>
          <t>POS Purchase Rain *7363</t>
        </is>
      </c>
      <c r="D109" t="inlineStr">
        <is>
          <t>485442</t>
        </is>
      </c>
      <c r="E109" s="5" t="n">
        <v>559</v>
      </c>
      <c r="G109" s="5" t="n">
        <v>4576.67</v>
      </c>
      <c r="H109" t="inlineStr">
        <is>
          <t>Telecoms, IT &amp; Subscriptions</t>
        </is>
      </c>
      <c r="I109" t="inlineStr">
        <is>
          <t>EXPENSE</t>
        </is>
      </c>
    </row>
    <row r="110">
      <c r="A110" s="4" t="n">
        <v>45388</v>
      </c>
      <c r="B110" t="inlineStr">
        <is>
          <t>FNB</t>
        </is>
      </c>
      <c r="C110" t="inlineStr">
        <is>
          <t>Fuel Purchase Shell Ultra City No *7363</t>
        </is>
      </c>
      <c r="D110" t="inlineStr">
        <is>
          <t>485442</t>
        </is>
      </c>
      <c r="E110" s="5" t="n">
        <v>247.8</v>
      </c>
      <c r="G110" s="5" t="n">
        <v>4328.87</v>
      </c>
      <c r="H110" t="inlineStr">
        <is>
          <t>Vehicle, Fuel &amp; Travel (incl. tolls)</t>
        </is>
      </c>
      <c r="I110" t="inlineStr">
        <is>
          <t>EXPENSE</t>
        </is>
      </c>
    </row>
    <row r="111">
      <c r="A111" s="4" t="n">
        <v>45388</v>
      </c>
      <c r="B111" t="inlineStr">
        <is>
          <t>FNB</t>
        </is>
      </c>
      <c r="C111" t="inlineStr"/>
      <c r="D111" t="inlineStr"/>
      <c r="E111" s="5" t="n">
        <v>315</v>
      </c>
      <c r="G111" s="5" t="n">
        <v>4013.87</v>
      </c>
      <c r="H111" t="inlineStr">
        <is>
          <t>Uncategorized (needs review)</t>
        </is>
      </c>
      <c r="I111" t="inlineStr">
        <is>
          <t>UNCATEGORIZED</t>
        </is>
      </c>
    </row>
    <row r="112">
      <c r="A112" s="4" t="n">
        <v>45388</v>
      </c>
      <c r="B112" t="inlineStr">
        <is>
          <t>FNB</t>
        </is>
      </c>
      <c r="C112" t="inlineStr"/>
      <c r="D112" t="inlineStr"/>
      <c r="E112" s="5" t="n">
        <v>15</v>
      </c>
      <c r="G112" s="5" t="n">
        <v>3998.87</v>
      </c>
      <c r="H112" t="inlineStr">
        <is>
          <t>Uncategorized (needs review)</t>
        </is>
      </c>
      <c r="I112" t="inlineStr">
        <is>
          <t>UNCATEGORIZED</t>
        </is>
      </c>
    </row>
    <row r="113">
      <c r="A113" s="4" t="n">
        <v>45390</v>
      </c>
      <c r="B113" t="inlineStr">
        <is>
          <t>FNB</t>
        </is>
      </c>
      <c r="C113" t="inlineStr">
        <is>
          <t>Fuel Purchase Engen Rynfield *7363</t>
        </is>
      </c>
      <c r="D113" t="inlineStr">
        <is>
          <t>485442</t>
        </is>
      </c>
      <c r="E113" s="5" t="n">
        <v>251.2</v>
      </c>
      <c r="G113" s="5" t="n">
        <v>3747.67</v>
      </c>
      <c r="H113" t="inlineStr">
        <is>
          <t>Vehicle, Fuel &amp; Travel (incl. tolls)</t>
        </is>
      </c>
      <c r="I113" t="inlineStr">
        <is>
          <t>EXPENSE</t>
        </is>
      </c>
    </row>
    <row r="114">
      <c r="A114" s="4" t="n">
        <v>45390</v>
      </c>
      <c r="B114" t="inlineStr">
        <is>
          <t>FNB</t>
        </is>
      </c>
      <c r="C114" t="inlineStr">
        <is>
          <t>Fuel Purchase Shell Petit Garage *7363</t>
        </is>
      </c>
      <c r="D114" t="inlineStr">
        <is>
          <t>485442</t>
        </is>
      </c>
      <c r="E114" s="5" t="n">
        <v>300</v>
      </c>
      <c r="G114" s="5" t="n">
        <v>3447.67</v>
      </c>
      <c r="H114" t="inlineStr">
        <is>
          <t>Vehicle, Fuel &amp; Travel (incl. tolls)</t>
        </is>
      </c>
      <c r="I114" t="inlineStr">
        <is>
          <t>EXPENSE</t>
        </is>
      </c>
    </row>
    <row r="115">
      <c r="A115" s="4" t="n">
        <v>45391</v>
      </c>
      <c r="B115" t="inlineStr">
        <is>
          <t>FNB</t>
        </is>
      </c>
      <c r="C115" t="inlineStr">
        <is>
          <t>POS Purchase Marshalltown *7363</t>
        </is>
      </c>
      <c r="D115" t="inlineStr">
        <is>
          <t>485442</t>
        </is>
      </c>
      <c r="E115" s="5" t="n">
        <v>47.7</v>
      </c>
      <c r="G115" s="5" t="n">
        <v>3399.97</v>
      </c>
      <c r="H115" t="inlineStr">
        <is>
          <t>Uncategorized (needs review)</t>
        </is>
      </c>
      <c r="I115" t="inlineStr">
        <is>
          <t>UNCATEGORIZED</t>
        </is>
      </c>
    </row>
    <row r="116">
      <c r="A116" s="4" t="n">
        <v>45392</v>
      </c>
      <c r="B116" t="inlineStr">
        <is>
          <t>FNB</t>
        </is>
      </c>
      <c r="C116" t="inlineStr">
        <is>
          <t>POS Purchase Hyper Midas *7363</t>
        </is>
      </c>
      <c r="D116" t="inlineStr">
        <is>
          <t>485442</t>
        </is>
      </c>
      <c r="E116" s="5" t="n">
        <v>30</v>
      </c>
      <c r="G116" s="5" t="n">
        <v>3369.97</v>
      </c>
      <c r="H116" t="inlineStr">
        <is>
          <t>Vehicle, Fuel &amp; Travel (incl. tolls)</t>
        </is>
      </c>
      <c r="I116" t="inlineStr">
        <is>
          <t>EXPENSE</t>
        </is>
      </c>
    </row>
    <row r="117">
      <c r="A117" s="4" t="n">
        <v>45392</v>
      </c>
      <c r="B117" t="inlineStr">
        <is>
          <t>FNB</t>
        </is>
      </c>
      <c r="C117" t="inlineStr">
        <is>
          <t>POS Purchase Shoprite Pritchard *7363</t>
        </is>
      </c>
      <c r="D117" t="inlineStr">
        <is>
          <t>485442</t>
        </is>
      </c>
      <c r="E117" s="5" t="n">
        <v>49.99</v>
      </c>
      <c r="G117" s="5" t="n">
        <v>3319.98</v>
      </c>
      <c r="H117" t="inlineStr">
        <is>
          <t>Possible Personal / Drawings (flagged - not yet classified as business or personal)</t>
        </is>
      </c>
      <c r="I117" t="inlineStr">
        <is>
          <t>DRAWINGS</t>
        </is>
      </c>
    </row>
    <row r="118">
      <c r="A118" s="4" t="n">
        <v>45392</v>
      </c>
      <c r="B118" t="inlineStr">
        <is>
          <t>FNB</t>
        </is>
      </c>
      <c r="C118" t="inlineStr">
        <is>
          <t>POS Purchase Sheriff Johannesbur *7363</t>
        </is>
      </c>
      <c r="D118" t="inlineStr">
        <is>
          <t>485442</t>
        </is>
      </c>
      <c r="E118" s="5" t="n">
        <v>652.04</v>
      </c>
      <c r="G118" s="5" t="n">
        <v>2667.94</v>
      </c>
      <c r="H118" t="inlineStr">
        <is>
          <t>Legal Disbursements &amp; Counsel Fees (Sheriff/Advocate/LPC/RAF/Conveyancer)</t>
        </is>
      </c>
      <c r="I118" t="inlineStr">
        <is>
          <t>EXPENSE</t>
        </is>
      </c>
    </row>
    <row r="119">
      <c r="A119" s="4" t="n">
        <v>45392</v>
      </c>
      <c r="B119" t="inlineStr">
        <is>
          <t>FNB</t>
        </is>
      </c>
      <c r="C119" t="inlineStr">
        <is>
          <t>Fuel Purchase Petroport N3 West N *7363</t>
        </is>
      </c>
      <c r="D119" t="inlineStr">
        <is>
          <t>485442</t>
        </is>
      </c>
      <c r="E119" s="5" t="n">
        <v>247.8</v>
      </c>
      <c r="G119" s="5" t="n">
        <v>2420.14</v>
      </c>
      <c r="H119" t="inlineStr">
        <is>
          <t>Vehicle, Fuel &amp; Travel (incl. tolls)</t>
        </is>
      </c>
      <c r="I119" t="inlineStr">
        <is>
          <t>EXPENSE</t>
        </is>
      </c>
    </row>
    <row r="120">
      <c r="A120" s="4" t="n">
        <v>45393</v>
      </c>
      <c r="B120" t="inlineStr">
        <is>
          <t>FNB</t>
        </is>
      </c>
      <c r="C120" t="inlineStr">
        <is>
          <t>FNB App Payment To Msikisi Masters Fee Mohjhb-/2022</t>
        </is>
      </c>
      <c r="D120" t="inlineStr">
        <is>
          <t>020269</t>
        </is>
      </c>
      <c r="E120" s="5" t="n">
        <v>800</v>
      </c>
      <c r="G120" s="5" t="n">
        <v>1620.14</v>
      </c>
      <c r="H120" t="inlineStr">
        <is>
          <t>Legal Disbursements &amp; Counsel Fees (Sheriff/Advocate/LPC/RAF/Conveyancer)</t>
        </is>
      </c>
      <c r="I120" t="inlineStr">
        <is>
          <t>EXPENSE</t>
        </is>
      </c>
    </row>
    <row r="121">
      <c r="A121" s="4" t="n">
        <v>45393</v>
      </c>
      <c r="B121" t="inlineStr">
        <is>
          <t>FNB</t>
        </is>
      </c>
      <c r="C121" t="inlineStr">
        <is>
          <t>ATM Cash Main Str *7363</t>
        </is>
      </c>
      <c r="D121" t="inlineStr">
        <is>
          <t>485442</t>
        </is>
      </c>
      <c r="E121" s="5" t="n">
        <v>500</v>
      </c>
      <c r="G121" s="5" t="n">
        <v>1120.14</v>
      </c>
      <c r="H121" t="inlineStr">
        <is>
          <t>Possible Personal / Drawings (flagged - not yet classified as business or personal)</t>
        </is>
      </c>
      <c r="I121" t="inlineStr">
        <is>
          <t>DRAWINGS</t>
        </is>
      </c>
    </row>
    <row r="122">
      <c r="A122" s="4" t="n">
        <v>45393</v>
      </c>
      <c r="B122" t="inlineStr">
        <is>
          <t>FNB</t>
        </is>
      </c>
      <c r="C122" t="inlineStr">
        <is>
          <t>POS Purchase Uber Rides *7363</t>
        </is>
      </c>
      <c r="D122" t="inlineStr">
        <is>
          <t>485442</t>
        </is>
      </c>
      <c r="E122" s="5" t="n">
        <v>34</v>
      </c>
      <c r="G122" s="5" t="n">
        <v>1086.14</v>
      </c>
      <c r="H122" t="inlineStr">
        <is>
          <t>Possible Personal / Drawings (flagged - not yet classified as business or personal)</t>
        </is>
      </c>
      <c r="I122" t="inlineStr">
        <is>
          <t>DRAWINGS</t>
        </is>
      </c>
    </row>
    <row r="123">
      <c r="A123" s="4" t="n">
        <v>45393</v>
      </c>
      <c r="B123" t="inlineStr">
        <is>
          <t>FNB</t>
        </is>
      </c>
      <c r="C123" t="inlineStr">
        <is>
          <t>POS Purchase Uber Rides *7363</t>
        </is>
      </c>
      <c r="D123" t="inlineStr">
        <is>
          <t>485442</t>
        </is>
      </c>
      <c r="E123" s="5" t="n">
        <v>44</v>
      </c>
      <c r="G123" s="5" t="n">
        <v>1042.14</v>
      </c>
      <c r="H123" t="inlineStr">
        <is>
          <t>Possible Personal / Drawings (flagged - not yet classified as business or personal)</t>
        </is>
      </c>
      <c r="I123" t="inlineStr">
        <is>
          <t>DRAWINGS</t>
        </is>
      </c>
    </row>
    <row r="124">
      <c r="A124" s="4" t="n">
        <v>45394</v>
      </c>
      <c r="B124" t="inlineStr">
        <is>
          <t>Capitec</t>
        </is>
      </c>
      <c r="C124" t="inlineStr">
        <is>
          <t>POS Local Purchase GOLWAGEN MAYFAIR MAYFAIR AUTH ID 420149</t>
        </is>
      </c>
      <c r="D124" t="inlineStr">
        <is>
          <t>0000000000008213</t>
        </is>
      </c>
      <c r="E124" s="5" t="n">
        <v>588</v>
      </c>
      <c r="G124" s="5" t="n">
        <v>-48278.83</v>
      </c>
      <c r="H124" t="inlineStr">
        <is>
          <t>Vehicle, Fuel &amp; Travel (incl. tolls)</t>
        </is>
      </c>
      <c r="I124" t="inlineStr">
        <is>
          <t>EXPENSE</t>
        </is>
      </c>
    </row>
    <row r="125">
      <c r="A125" s="4" t="n">
        <v>45394</v>
      </c>
      <c r="B125" t="inlineStr">
        <is>
          <t>Capitec</t>
        </is>
      </c>
      <c r="C125" t="inlineStr">
        <is>
          <t>POS Local Purchase HYPER MIDAS JOHANNESBURG AUTH ID 534676</t>
        </is>
      </c>
      <c r="D125" t="inlineStr">
        <is>
          <t>0000000000008213</t>
        </is>
      </c>
      <c r="E125" s="5" t="n">
        <v>385</v>
      </c>
      <c r="G125" s="5" t="n">
        <v>-48663.83</v>
      </c>
      <c r="H125" t="inlineStr">
        <is>
          <t>Vehicle, Fuel &amp; Travel (incl. tolls)</t>
        </is>
      </c>
      <c r="I125" t="inlineStr">
        <is>
          <t>EXPENSE</t>
        </is>
      </c>
    </row>
    <row r="126">
      <c r="A126" s="4" t="n">
        <v>45394</v>
      </c>
      <c r="B126" t="inlineStr">
        <is>
          <t>FNB</t>
        </is>
      </c>
      <c r="C126" t="inlineStr">
        <is>
          <t>POS Purchase Uber Rides *7363</t>
        </is>
      </c>
      <c r="D126" t="inlineStr">
        <is>
          <t>485442</t>
        </is>
      </c>
      <c r="E126" s="5" t="n">
        <v>34</v>
      </c>
      <c r="G126" s="5" t="n">
        <v>1008.14</v>
      </c>
      <c r="H126" t="inlineStr">
        <is>
          <t>Possible Personal / Drawings (flagged - not yet classified as business or personal)</t>
        </is>
      </c>
      <c r="I126" t="inlineStr">
        <is>
          <t>DRAWINGS</t>
        </is>
      </c>
    </row>
    <row r="127">
      <c r="A127" s="4" t="n">
        <v>45394</v>
      </c>
      <c r="B127" t="inlineStr">
        <is>
          <t>FNB</t>
        </is>
      </c>
      <c r="C127" t="inlineStr">
        <is>
          <t>Fuel Purchase Shell Mckechnie Mot *7363</t>
        </is>
      </c>
      <c r="D127" t="inlineStr">
        <is>
          <t>485442</t>
        </is>
      </c>
      <c r="E127" s="5" t="n">
        <v>247.8</v>
      </c>
      <c r="G127" s="5" t="n">
        <v>760.34</v>
      </c>
      <c r="H127" t="inlineStr">
        <is>
          <t>Vehicle, Fuel &amp; Travel (incl. tolls)</t>
        </is>
      </c>
      <c r="I127" t="inlineStr">
        <is>
          <t>EXPENSE</t>
        </is>
      </c>
    </row>
    <row r="128">
      <c r="A128" s="4" t="n">
        <v>45395</v>
      </c>
      <c r="B128" t="inlineStr">
        <is>
          <t>FNB</t>
        </is>
      </c>
      <c r="C128" t="inlineStr">
        <is>
          <t>FNB App Transfer From Amunjo</t>
        </is>
      </c>
      <c r="D128" t="inlineStr"/>
      <c r="F128" s="5" t="n">
        <v>1500</v>
      </c>
      <c r="G128" s="5" t="n">
        <v>2260.34</v>
      </c>
      <c r="H128" t="inlineStr">
        <is>
          <t>Fee Income Received</t>
        </is>
      </c>
      <c r="I128" t="inlineStr">
        <is>
          <t>INCOME</t>
        </is>
      </c>
    </row>
    <row r="129">
      <c r="A129" s="4" t="n">
        <v>45395</v>
      </c>
      <c r="B129" t="inlineStr">
        <is>
          <t>FNB</t>
        </is>
      </c>
      <c r="C129" t="inlineStr">
        <is>
          <t>Send Money App Dr Send</t>
        </is>
      </c>
      <c r="D129" t="inlineStr">
        <is>
          <t>27785011462</t>
        </is>
      </c>
      <c r="E129" s="5" t="n">
        <v>500</v>
      </c>
      <c r="G129" s="5" t="n">
        <v>1760.34</v>
      </c>
      <c r="H129" t="inlineStr">
        <is>
          <t>Possible Personal / Drawings (flagged - not yet classified as business or personal)</t>
        </is>
      </c>
      <c r="I129" t="inlineStr">
        <is>
          <t>DRAWINGS</t>
        </is>
      </c>
    </row>
    <row r="130">
      <c r="A130" s="4" t="n">
        <v>45395</v>
      </c>
      <c r="B130" t="inlineStr">
        <is>
          <t>FNB</t>
        </is>
      </c>
      <c r="C130" t="inlineStr">
        <is>
          <t>POS Purchase Uber Rides *7363</t>
        </is>
      </c>
      <c r="D130" t="inlineStr">
        <is>
          <t>485442</t>
        </is>
      </c>
      <c r="E130" s="5" t="n">
        <v>37</v>
      </c>
      <c r="G130" s="5" t="n">
        <v>1723.34</v>
      </c>
      <c r="H130" t="inlineStr">
        <is>
          <t>Possible Personal / Drawings (flagged - not yet classified as business or personal)</t>
        </is>
      </c>
      <c r="I130" t="inlineStr">
        <is>
          <t>DRAWINGS</t>
        </is>
      </c>
    </row>
    <row r="131">
      <c r="A131" s="4" t="n">
        <v>45395</v>
      </c>
      <c r="B131" t="inlineStr">
        <is>
          <t>FNB</t>
        </is>
      </c>
      <c r="C131" t="inlineStr">
        <is>
          <t>POS Purchase Uber Rides *7363</t>
        </is>
      </c>
      <c r="D131" t="inlineStr">
        <is>
          <t>485442</t>
        </is>
      </c>
      <c r="E131" s="5" t="n">
        <v>40</v>
      </c>
      <c r="G131" s="5" t="n">
        <v>1683.34</v>
      </c>
      <c r="H131" t="inlineStr">
        <is>
          <t>Possible Personal / Drawings (flagged - not yet classified as business or personal)</t>
        </is>
      </c>
      <c r="I131" t="inlineStr">
        <is>
          <t>DRAWINGS</t>
        </is>
      </c>
    </row>
    <row r="132">
      <c r="A132" s="4" t="n">
        <v>45397</v>
      </c>
      <c r="B132" t="inlineStr">
        <is>
          <t>FNB</t>
        </is>
      </c>
      <c r="C132" t="inlineStr">
        <is>
          <t>FNB App Transfer From Bandile Dlamini</t>
        </is>
      </c>
      <c r="D132" t="inlineStr"/>
      <c r="F132" s="5" t="n">
        <v>17000</v>
      </c>
      <c r="G132" s="5" t="n">
        <v>18683.34</v>
      </c>
      <c r="H132" t="inlineStr">
        <is>
          <t>Fee Income Received</t>
        </is>
      </c>
      <c r="I132" t="inlineStr">
        <is>
          <t>INCOME</t>
        </is>
      </c>
    </row>
    <row r="133">
      <c r="A133" s="4" t="n">
        <v>45397</v>
      </c>
      <c r="B133" t="inlineStr">
        <is>
          <t>FNB</t>
        </is>
      </c>
      <c r="C133" t="inlineStr">
        <is>
          <t>Electricity Prepaid Electricity</t>
        </is>
      </c>
      <c r="D133" t="inlineStr">
        <is>
          <t>82200001566</t>
        </is>
      </c>
      <c r="E133" s="5" t="n">
        <v>150</v>
      </c>
      <c r="G133" s="5" t="n">
        <v>18533.34</v>
      </c>
      <c r="H133" t="inlineStr">
        <is>
          <t>Telecoms, IT &amp; Subscriptions</t>
        </is>
      </c>
      <c r="I133" t="inlineStr">
        <is>
          <t>EXPENSE</t>
        </is>
      </c>
    </row>
    <row r="134">
      <c r="A134" s="4" t="n">
        <v>45397</v>
      </c>
      <c r="B134" t="inlineStr">
        <is>
          <t>FNB</t>
        </is>
      </c>
      <c r="C134" t="inlineStr">
        <is>
          <t>Magtape Credit Capitec P Mncube</t>
        </is>
      </c>
      <c r="D134" t="inlineStr"/>
      <c r="F134" s="5" t="n">
        <v>2000</v>
      </c>
      <c r="G134" s="5" t="n">
        <v>20533.34</v>
      </c>
      <c r="H134" t="inlineStr">
        <is>
          <t>Other Income / Refunds</t>
        </is>
      </c>
      <c r="I134" t="inlineStr">
        <is>
          <t>INCOME</t>
        </is>
      </c>
    </row>
    <row r="135">
      <c r="A135" s="4" t="n">
        <v>45397</v>
      </c>
      <c r="B135" t="inlineStr">
        <is>
          <t>FNB</t>
        </is>
      </c>
      <c r="C135" t="inlineStr">
        <is>
          <t>Magtape Debit Advance Ps272589146 Netcash</t>
        </is>
      </c>
      <c r="D135" t="inlineStr"/>
      <c r="E135" s="5" t="n">
        <v>580</v>
      </c>
      <c r="G135" s="5" t="n">
        <v>19953.34</v>
      </c>
      <c r="H135" t="inlineStr">
        <is>
          <t>Loan Repayments / Advances (Financing)</t>
        </is>
      </c>
      <c r="I135" t="inlineStr">
        <is>
          <t>FINANCING</t>
        </is>
      </c>
    </row>
    <row r="136">
      <c r="A136" s="4" t="n">
        <v>45398</v>
      </c>
      <c r="B136" t="inlineStr">
        <is>
          <t>Capitec</t>
        </is>
      </c>
      <c r="C136" t="inlineStr">
        <is>
          <t>POS Local Purchase MYM Autoworld ALRODE NORTH AUTH | D 608511</t>
        </is>
      </c>
      <c r="D136" t="inlineStr">
        <is>
          <t>0000000000008213</t>
        </is>
      </c>
      <c r="E136" s="5" t="n">
        <v>2500</v>
      </c>
      <c r="G136" s="5" t="n">
        <v>-51163.83</v>
      </c>
      <c r="H136" t="inlineStr">
        <is>
          <t>Vehicle, Fuel &amp; Travel (incl. tolls)</t>
        </is>
      </c>
      <c r="I136" t="inlineStr">
        <is>
          <t>EXPENSE</t>
        </is>
      </c>
    </row>
    <row r="137">
      <c r="A137" s="4" t="n">
        <v>45398</v>
      </c>
      <c r="B137" t="inlineStr">
        <is>
          <t>Capitec</t>
        </is>
      </c>
      <c r="C137" t="inlineStr">
        <is>
          <t>POS Local Purchase HYPER MIDAS VOSLOORUS VOSLOORUS A UTH ID 739010</t>
        </is>
      </c>
      <c r="D137" t="inlineStr">
        <is>
          <t>0000000000008213</t>
        </is>
      </c>
      <c r="E137" s="5" t="n">
        <v>275</v>
      </c>
      <c r="G137" s="5" t="n">
        <v>-51438.83</v>
      </c>
      <c r="H137" t="inlineStr">
        <is>
          <t>Vehicle, Fuel &amp; Travel (incl. tolls)</t>
        </is>
      </c>
      <c r="I137" t="inlineStr">
        <is>
          <t>EXPENSE</t>
        </is>
      </c>
    </row>
    <row r="138">
      <c r="A138" s="4" t="n">
        <v>45398</v>
      </c>
      <c r="B138" t="inlineStr">
        <is>
          <t>FNB</t>
        </is>
      </c>
      <c r="C138" t="inlineStr">
        <is>
          <t>POS Purchase Gosforth Plaza *7363</t>
        </is>
      </c>
      <c r="D138" t="inlineStr">
        <is>
          <t>485442</t>
        </is>
      </c>
      <c r="E138" s="5" t="n">
        <v>15.5</v>
      </c>
      <c r="G138" s="5" t="n">
        <v>19937.84</v>
      </c>
      <c r="H138" t="inlineStr">
        <is>
          <t>Vehicle, Fuel &amp; Travel (incl. tolls)</t>
        </is>
      </c>
      <c r="I138" t="inlineStr">
        <is>
          <t>EXPENSE</t>
        </is>
      </c>
    </row>
    <row r="139">
      <c r="A139" s="4" t="n">
        <v>45398</v>
      </c>
      <c r="B139" t="inlineStr">
        <is>
          <t>FNB</t>
        </is>
      </c>
      <c r="C139" t="inlineStr">
        <is>
          <t>POS Purchase Uber Rides *7363</t>
        </is>
      </c>
      <c r="D139" t="inlineStr">
        <is>
          <t>485442</t>
        </is>
      </c>
      <c r="E139" s="5" t="n">
        <v>37</v>
      </c>
      <c r="G139" s="5" t="n">
        <v>19900.84</v>
      </c>
      <c r="H139" t="inlineStr">
        <is>
          <t>Possible Personal / Drawings (flagged - not yet classified as business or personal)</t>
        </is>
      </c>
      <c r="I139" t="inlineStr">
        <is>
          <t>DRAWINGS</t>
        </is>
      </c>
    </row>
    <row r="140">
      <c r="A140" s="4" t="n">
        <v>45398</v>
      </c>
      <c r="B140" t="inlineStr">
        <is>
          <t>FNB</t>
        </is>
      </c>
      <c r="C140" t="inlineStr">
        <is>
          <t>Fuel Purchase Engen N3 Truckstop *7363</t>
        </is>
      </c>
      <c r="D140" t="inlineStr">
        <is>
          <t>485442</t>
        </is>
      </c>
      <c r="E140" s="5" t="n">
        <v>247.8</v>
      </c>
      <c r="G140" s="5" t="n">
        <v>19653.04</v>
      </c>
      <c r="H140" t="inlineStr">
        <is>
          <t>Vehicle, Fuel &amp; Travel (incl. tolls)</t>
        </is>
      </c>
      <c r="I140" t="inlineStr">
        <is>
          <t>EXPENSE</t>
        </is>
      </c>
    </row>
    <row r="141">
      <c r="A141" s="4" t="n">
        <v>45398</v>
      </c>
      <c r="B141" t="inlineStr">
        <is>
          <t>FNB</t>
        </is>
      </c>
      <c r="C141" t="inlineStr">
        <is>
          <t>Fuel Purchase Engen Tsakane Corne *7363</t>
        </is>
      </c>
      <c r="D141" t="inlineStr">
        <is>
          <t>485442</t>
        </is>
      </c>
      <c r="E141" s="5" t="n">
        <v>247.8</v>
      </c>
      <c r="G141" s="5" t="n">
        <v>19405.24</v>
      </c>
      <c r="H141" t="inlineStr">
        <is>
          <t>Vehicle, Fuel &amp; Travel (incl. tolls)</t>
        </is>
      </c>
      <c r="I141" t="inlineStr">
        <is>
          <t>EXPENSE</t>
        </is>
      </c>
    </row>
    <row r="142">
      <c r="A142" s="4" t="n">
        <v>45399</v>
      </c>
      <c r="B142" t="inlineStr">
        <is>
          <t>Capitec</t>
        </is>
      </c>
      <c r="C142" t="inlineStr">
        <is>
          <t>Inward EFT Credit DLAMINI LEGAL INC- F</t>
        </is>
      </c>
      <c r="D142" t="inlineStr"/>
      <c r="F142" s="5" t="n">
        <v>3000</v>
      </c>
      <c r="G142" s="5" t="n">
        <v>-48438.83</v>
      </c>
      <c r="H142" t="inlineStr">
        <is>
          <t>Inter-account Transfer (Capitec&lt;-&gt;FNB, eliminated)</t>
        </is>
      </c>
      <c r="I142" t="inlineStr">
        <is>
          <t>TRANSFER</t>
        </is>
      </c>
    </row>
    <row r="143">
      <c r="A143" s="4" t="n">
        <v>45399</v>
      </c>
      <c r="B143" t="inlineStr">
        <is>
          <t>FNB</t>
        </is>
      </c>
      <c r="C143" t="inlineStr">
        <is>
          <t>Internet Trf From Dli-Est/22/Msikisi</t>
        </is>
      </c>
      <c r="D143" t="inlineStr"/>
      <c r="F143" s="5" t="n">
        <v>23899.78</v>
      </c>
      <c r="G143" s="5" t="n">
        <v>43305.02</v>
      </c>
      <c r="H143" t="inlineStr">
        <is>
          <t>Fee Income Received</t>
        </is>
      </c>
      <c r="I143" t="inlineStr">
        <is>
          <t>INCOME</t>
        </is>
      </c>
    </row>
    <row r="144">
      <c r="A144" s="4" t="n">
        <v>45399</v>
      </c>
      <c r="B144" t="inlineStr">
        <is>
          <t>FNB</t>
        </is>
      </c>
      <c r="C144" t="inlineStr">
        <is>
          <t>FNB App Rtc Pmt To Car Rental Astra Dli Car Rental</t>
        </is>
      </c>
      <c r="D144" t="inlineStr"/>
      <c r="E144" s="5" t="n">
        <v>1000</v>
      </c>
      <c r="G144" s="5" t="n">
        <v>42305.02</v>
      </c>
      <c r="H144" t="inlineStr">
        <is>
          <t>Vehicle, Fuel &amp; Travel (incl. tolls)</t>
        </is>
      </c>
      <c r="I144" t="inlineStr">
        <is>
          <t>EXPENSE</t>
        </is>
      </c>
    </row>
    <row r="145">
      <c r="A145" s="4" t="n">
        <v>45399</v>
      </c>
      <c r="B145" t="inlineStr">
        <is>
          <t>FNB</t>
        </is>
      </c>
      <c r="C145" t="inlineStr">
        <is>
          <t>FNB App Payment To Dlamini Legal Inc- C Dlamini Legal Inc- F</t>
        </is>
      </c>
      <c r="D145" t="inlineStr"/>
      <c r="E145" s="5" t="n">
        <v>3000</v>
      </c>
      <c r="G145" s="5" t="n">
        <v>39305.02</v>
      </c>
      <c r="H145" t="inlineStr">
        <is>
          <t>Inter-account Transfer (Capitec&lt;-&gt;FNB, eliminated)</t>
        </is>
      </c>
      <c r="I145" t="inlineStr">
        <is>
          <t>TRANSFER</t>
        </is>
      </c>
    </row>
    <row r="146">
      <c r="A146" s="4" t="n">
        <v>45399</v>
      </c>
      <c r="B146" t="inlineStr">
        <is>
          <t>FNB</t>
        </is>
      </c>
      <c r="C146" t="inlineStr">
        <is>
          <t>POS Purchase Mym Autoworld *7363</t>
        </is>
      </c>
      <c r="D146" t="inlineStr">
        <is>
          <t>485442</t>
        </is>
      </c>
      <c r="E146" s="5" t="n">
        <v>17000</v>
      </c>
      <c r="G146" s="5" t="n">
        <v>22305.02</v>
      </c>
      <c r="H146" t="inlineStr">
        <is>
          <t>Vehicle, Fuel &amp; Travel (incl. tolls)</t>
        </is>
      </c>
      <c r="I146" t="inlineStr">
        <is>
          <t>EXPENSE</t>
        </is>
      </c>
    </row>
    <row r="147">
      <c r="A147" s="4" t="n">
        <v>45399</v>
      </c>
      <c r="B147" t="inlineStr">
        <is>
          <t>FNB</t>
        </is>
      </c>
      <c r="C147" t="inlineStr">
        <is>
          <t>Fuel Purchase Elegant Fuels Boksb *7363</t>
        </is>
      </c>
      <c r="D147" t="inlineStr">
        <is>
          <t>485442</t>
        </is>
      </c>
      <c r="E147" s="5" t="n">
        <v>320</v>
      </c>
      <c r="G147" s="5" t="n">
        <v>21985.02</v>
      </c>
      <c r="H147" t="inlineStr">
        <is>
          <t>Vehicle, Fuel &amp; Travel (incl. tolls)</t>
        </is>
      </c>
      <c r="I147" t="inlineStr">
        <is>
          <t>EXPENSE</t>
        </is>
      </c>
    </row>
    <row r="148">
      <c r="A148" s="4" t="n">
        <v>45400</v>
      </c>
      <c r="B148" t="inlineStr">
        <is>
          <t>FNB</t>
        </is>
      </c>
      <c r="C148" t="inlineStr">
        <is>
          <t>Send Money App Dr Send</t>
        </is>
      </c>
      <c r="D148" t="inlineStr">
        <is>
          <t>27814369506</t>
        </is>
      </c>
      <c r="E148" s="5" t="n">
        <v>400</v>
      </c>
      <c r="G148" s="5" t="n">
        <v>21585.02</v>
      </c>
      <c r="H148" t="inlineStr">
        <is>
          <t>Possible Personal / Drawings (flagged - not yet classified as business or personal)</t>
        </is>
      </c>
      <c r="I148" t="inlineStr">
        <is>
          <t>DRAWINGS</t>
        </is>
      </c>
    </row>
    <row r="149">
      <c r="A149" s="4" t="n">
        <v>45401</v>
      </c>
      <c r="B149" t="inlineStr">
        <is>
          <t>FNB</t>
        </is>
      </c>
      <c r="C149" t="inlineStr">
        <is>
          <t>FNB App Payment To Sheriff JHB North</t>
        </is>
      </c>
      <c r="D149" t="inlineStr"/>
      <c r="E149" s="5" t="n">
        <v>952.5</v>
      </c>
      <c r="G149" s="5" t="n">
        <v>20632.52</v>
      </c>
      <c r="H149" t="inlineStr">
        <is>
          <t>Legal Disbursements &amp; Counsel Fees (Sheriff/Advocate/LPC/RAF/Conveyancer)</t>
        </is>
      </c>
      <c r="I149" t="inlineStr">
        <is>
          <t>EXPENSE</t>
        </is>
      </c>
    </row>
    <row r="150">
      <c r="A150" s="4" t="n">
        <v>45401</v>
      </c>
      <c r="B150" t="inlineStr">
        <is>
          <t>FNB</t>
        </is>
      </c>
      <c r="C150" t="inlineStr">
        <is>
          <t>ATM Cash 485442*7363</t>
        </is>
      </c>
      <c r="D150" t="inlineStr">
        <is>
          <t>00049003</t>
        </is>
      </c>
      <c r="E150" s="5" t="n">
        <v>1000</v>
      </c>
      <c r="G150" s="5" t="n">
        <v>19632.52</v>
      </c>
      <c r="H150" t="inlineStr">
        <is>
          <t>Possible Personal / Drawings (flagged - not yet classified as business or personal)</t>
        </is>
      </c>
      <c r="I150" t="inlineStr">
        <is>
          <t>DRAWINGS</t>
        </is>
      </c>
    </row>
    <row r="151">
      <c r="A151" s="4" t="n">
        <v>45401</v>
      </c>
      <c r="B151" t="inlineStr">
        <is>
          <t>FNB</t>
        </is>
      </c>
      <c r="C151" t="inlineStr">
        <is>
          <t>POS Purchase Gosforth East Plaza *7363</t>
        </is>
      </c>
      <c r="D151" t="inlineStr">
        <is>
          <t>485442</t>
        </is>
      </c>
      <c r="E151" s="5" t="n">
        <v>7</v>
      </c>
      <c r="G151" s="5" t="n">
        <v>19625.52</v>
      </c>
      <c r="H151" t="inlineStr">
        <is>
          <t>Vehicle, Fuel &amp; Travel (incl. tolls)</t>
        </is>
      </c>
      <c r="I151" t="inlineStr">
        <is>
          <t>EXPENSE</t>
        </is>
      </c>
    </row>
    <row r="152">
      <c r="A152" s="4" t="n">
        <v>45401</v>
      </c>
      <c r="B152" t="inlineStr">
        <is>
          <t>FNB</t>
        </is>
      </c>
      <c r="C152" t="inlineStr">
        <is>
          <t>Fuel Purchase Engen Tsakane Corne *7363</t>
        </is>
      </c>
      <c r="D152" t="inlineStr">
        <is>
          <t>485442</t>
        </is>
      </c>
      <c r="E152" s="5" t="n">
        <v>371.7</v>
      </c>
      <c r="G152" s="5" t="n">
        <v>19253.82</v>
      </c>
      <c r="H152" t="inlineStr">
        <is>
          <t>Vehicle, Fuel &amp; Travel (incl. tolls)</t>
        </is>
      </c>
      <c r="I152" t="inlineStr">
        <is>
          <t>EXPENSE</t>
        </is>
      </c>
    </row>
    <row r="153">
      <c r="A153" s="4" t="n">
        <v>45402</v>
      </c>
      <c r="B153" t="inlineStr">
        <is>
          <t>FNB</t>
        </is>
      </c>
      <c r="C153" t="inlineStr">
        <is>
          <t>Magtape Credit Capitec F Dlamini</t>
        </is>
      </c>
      <c r="D153" t="inlineStr"/>
      <c r="F153" s="5" t="n">
        <v>125</v>
      </c>
      <c r="G153" s="5" t="n">
        <v>19378.82</v>
      </c>
      <c r="H153" t="inlineStr">
        <is>
          <t>Other Income / Refunds</t>
        </is>
      </c>
      <c r="I153" t="inlineStr">
        <is>
          <t>INCOME</t>
        </is>
      </c>
    </row>
    <row r="154">
      <c r="A154" s="4" t="n">
        <v>45402</v>
      </c>
      <c r="B154" t="inlineStr">
        <is>
          <t>FNB</t>
        </is>
      </c>
      <c r="C154" t="inlineStr">
        <is>
          <t>POS Purchase Hpy*Um Technologies *7363</t>
        </is>
      </c>
      <c r="D154" t="inlineStr">
        <is>
          <t>485442</t>
        </is>
      </c>
      <c r="E154" s="5" t="n">
        <v>50</v>
      </c>
      <c r="G154" s="5" t="n">
        <v>19328.82</v>
      </c>
      <c r="H154" t="inlineStr">
        <is>
          <t>Uncategorized (needs review)</t>
        </is>
      </c>
      <c r="I154" t="inlineStr">
        <is>
          <t>UNCATEGORIZED</t>
        </is>
      </c>
    </row>
    <row r="155">
      <c r="A155" s="4" t="n">
        <v>45404</v>
      </c>
      <c r="B155" t="inlineStr">
        <is>
          <t>FNB</t>
        </is>
      </c>
      <c r="C155" t="inlineStr">
        <is>
          <t>POS Purchase Uber Rides *7363</t>
        </is>
      </c>
      <c r="D155" t="inlineStr">
        <is>
          <t>485442</t>
        </is>
      </c>
      <c r="E155" s="5" t="n">
        <v>34</v>
      </c>
      <c r="G155" s="5" t="n">
        <v>19294.82</v>
      </c>
      <c r="H155" t="inlineStr">
        <is>
          <t>Possible Personal / Drawings (flagged - not yet classified as business or personal)</t>
        </is>
      </c>
      <c r="I155" t="inlineStr">
        <is>
          <t>DRAWINGS</t>
        </is>
      </c>
    </row>
    <row r="156">
      <c r="A156" s="4" t="n">
        <v>45405</v>
      </c>
      <c r="B156" t="inlineStr">
        <is>
          <t>FNB</t>
        </is>
      </c>
      <c r="C156" t="inlineStr">
        <is>
          <t>FNB App Payment To Carol Matladi Estate Dlamini Legal Inc</t>
        </is>
      </c>
      <c r="D156" t="inlineStr"/>
      <c r="E156" s="5" t="n">
        <v>2000</v>
      </c>
      <c r="G156" s="5" t="n">
        <v>17294.82</v>
      </c>
      <c r="H156" t="inlineStr">
        <is>
          <t>Uncategorized (needs review)</t>
        </is>
      </c>
      <c r="I156" t="inlineStr">
        <is>
          <t>UNCATEGORIZED</t>
        </is>
      </c>
    </row>
    <row r="157">
      <c r="A157" s="4" t="n">
        <v>45405</v>
      </c>
      <c r="B157" t="inlineStr">
        <is>
          <t>FNB</t>
        </is>
      </c>
      <c r="C157" t="inlineStr">
        <is>
          <t>POS Purchase Uber Rides *7363</t>
        </is>
      </c>
      <c r="D157" t="inlineStr">
        <is>
          <t>485442</t>
        </is>
      </c>
      <c r="E157" s="5" t="n">
        <v>34</v>
      </c>
      <c r="G157" s="5" t="n">
        <v>17260.82</v>
      </c>
      <c r="H157" t="inlineStr">
        <is>
          <t>Possible Personal / Drawings (flagged - not yet classified as business or personal)</t>
        </is>
      </c>
      <c r="I157" t="inlineStr">
        <is>
          <t>DRAWINGS</t>
        </is>
      </c>
    </row>
    <row r="158">
      <c r="A158" s="4" t="n">
        <v>45405</v>
      </c>
      <c r="B158" t="inlineStr">
        <is>
          <t>FNB</t>
        </is>
      </c>
      <c r="C158" t="inlineStr">
        <is>
          <t>POS Purchase Postnet Northcliff *7363</t>
        </is>
      </c>
      <c r="D158" t="inlineStr">
        <is>
          <t>485442</t>
        </is>
      </c>
      <c r="E158" s="5" t="n">
        <v>82</v>
      </c>
      <c r="G158" s="5" t="n">
        <v>17178.82</v>
      </c>
      <c r="H158" t="inlineStr">
        <is>
          <t>Uncategorized (needs review)</t>
        </is>
      </c>
      <c r="I158" t="inlineStr">
        <is>
          <t>UNCATEGORIZED</t>
        </is>
      </c>
    </row>
    <row r="159">
      <c r="A159" s="4" t="n">
        <v>45405</v>
      </c>
      <c r="B159" t="inlineStr">
        <is>
          <t>FNB</t>
        </is>
      </c>
      <c r="C159" t="inlineStr">
        <is>
          <t>POS Purchase Bolt *7363</t>
        </is>
      </c>
      <c r="D159" t="inlineStr">
        <is>
          <t>485442</t>
        </is>
      </c>
      <c r="E159" s="5" t="n">
        <v>125</v>
      </c>
      <c r="G159" s="5" t="n">
        <v>17053.82</v>
      </c>
      <c r="H159" t="inlineStr">
        <is>
          <t>Possible Personal / Drawings (flagged - not yet classified as business or personal)</t>
        </is>
      </c>
      <c r="I159" t="inlineStr">
        <is>
          <t>DRAWINGS</t>
        </is>
      </c>
    </row>
    <row r="160">
      <c r="A160" s="4" t="n">
        <v>45405</v>
      </c>
      <c r="B160" t="inlineStr">
        <is>
          <t>FNB</t>
        </is>
      </c>
      <c r="C160" t="inlineStr">
        <is>
          <t>POS Purchase Uber Eats *7363</t>
        </is>
      </c>
      <c r="D160" t="inlineStr">
        <is>
          <t>485442</t>
        </is>
      </c>
      <c r="E160" s="5" t="n">
        <v>243</v>
      </c>
      <c r="G160" s="5" t="n">
        <v>16810.82</v>
      </c>
      <c r="H160" t="inlineStr">
        <is>
          <t>Possible Personal / Drawings (flagged - not yet classified as business or personal)</t>
        </is>
      </c>
      <c r="I160" t="inlineStr">
        <is>
          <t>DRAWINGS</t>
        </is>
      </c>
    </row>
    <row r="161">
      <c r="A161" s="4" t="n">
        <v>45406</v>
      </c>
      <c r="B161" t="inlineStr">
        <is>
          <t>FNB</t>
        </is>
      </c>
      <c r="C161" t="inlineStr">
        <is>
          <t>FNB App Prepaid Airtime</t>
        </is>
      </c>
      <c r="D161" t="inlineStr">
        <is>
          <t>27813556826</t>
        </is>
      </c>
      <c r="E161" s="5" t="n">
        <v>50</v>
      </c>
      <c r="G161" s="5" t="n">
        <v>16760.82</v>
      </c>
      <c r="H161" t="inlineStr">
        <is>
          <t>Telecoms, IT &amp; Subscriptions</t>
        </is>
      </c>
      <c r="I161" t="inlineStr">
        <is>
          <t>EXPENSE</t>
        </is>
      </c>
    </row>
    <row r="162">
      <c r="A162" s="4" t="n">
        <v>45406</v>
      </c>
      <c r="B162" t="inlineStr">
        <is>
          <t>FNB</t>
        </is>
      </c>
      <c r="C162" t="inlineStr">
        <is>
          <t>Send Money App Dr Send</t>
        </is>
      </c>
      <c r="D162" t="inlineStr">
        <is>
          <t>27785011462</t>
        </is>
      </c>
      <c r="E162" s="5" t="n">
        <v>1450</v>
      </c>
      <c r="G162" s="5" t="n">
        <v>15310.82</v>
      </c>
      <c r="H162" t="inlineStr">
        <is>
          <t>Possible Personal / Drawings (flagged - not yet classified as business or personal)</t>
        </is>
      </c>
      <c r="I162" t="inlineStr">
        <is>
          <t>DRAWINGS</t>
        </is>
      </c>
    </row>
    <row r="163">
      <c r="A163" s="4" t="n">
        <v>45406</v>
      </c>
      <c r="B163" t="inlineStr">
        <is>
          <t>FNB</t>
        </is>
      </c>
      <c r="C163" t="inlineStr">
        <is>
          <t>POS Purchase Goldwagen JHB Cbd *7363</t>
        </is>
      </c>
      <c r="D163" t="inlineStr">
        <is>
          <t>485442</t>
        </is>
      </c>
      <c r="E163" s="5" t="n">
        <v>145</v>
      </c>
      <c r="G163" s="5" t="n">
        <v>15165.82</v>
      </c>
      <c r="H163" t="inlineStr">
        <is>
          <t>Vehicle, Fuel &amp; Travel (incl. tolls)</t>
        </is>
      </c>
      <c r="I163" t="inlineStr">
        <is>
          <t>EXPENSE</t>
        </is>
      </c>
    </row>
    <row r="164">
      <c r="A164" s="4" t="n">
        <v>45406</v>
      </c>
      <c r="B164" t="inlineStr">
        <is>
          <t>FNB</t>
        </is>
      </c>
      <c r="C164" t="inlineStr">
        <is>
          <t>POS Purchase Alert Engine Parts *7363</t>
        </is>
      </c>
      <c r="D164" t="inlineStr">
        <is>
          <t>485442</t>
        </is>
      </c>
      <c r="E164" s="5" t="n">
        <v>971.7</v>
      </c>
      <c r="G164" s="5" t="n">
        <v>14194.12</v>
      </c>
      <c r="H164" t="inlineStr">
        <is>
          <t>Vehicle, Fuel &amp; Travel (incl. tolls)</t>
        </is>
      </c>
      <c r="I164" t="inlineStr">
        <is>
          <t>EXPENSE</t>
        </is>
      </c>
    </row>
    <row r="165">
      <c r="A165" s="4" t="n">
        <v>45407</v>
      </c>
      <c r="B165" t="inlineStr">
        <is>
          <t>FNB</t>
        </is>
      </c>
      <c r="C165" t="inlineStr">
        <is>
          <t>Cell Cash Withdrawal Ssdncr 1</t>
        </is>
      </c>
      <c r="D165" t="inlineStr">
        <is>
          <t>0000027815837660</t>
        </is>
      </c>
      <c r="E165" s="5" t="n">
        <v>500</v>
      </c>
      <c r="G165" s="5" t="n">
        <v>13694.12</v>
      </c>
      <c r="H165" t="inlineStr">
        <is>
          <t>Possible Personal / Drawings (flagged - not yet classified as business or personal)</t>
        </is>
      </c>
      <c r="I165" t="inlineStr">
        <is>
          <t>DRAWINGS</t>
        </is>
      </c>
    </row>
    <row r="166">
      <c r="A166" s="4" t="n">
        <v>45407</v>
      </c>
      <c r="B166" t="inlineStr">
        <is>
          <t>FNB</t>
        </is>
      </c>
      <c r="C166" t="inlineStr">
        <is>
          <t>FNB App Rtc Pmt To Mn Dlamini Remunerat Dli Remuneration</t>
        </is>
      </c>
      <c r="D166" t="inlineStr"/>
      <c r="E166" s="5" t="n">
        <v>7920</v>
      </c>
      <c r="G166" s="5" t="n">
        <v>5774.12</v>
      </c>
      <c r="H166" t="inlineStr">
        <is>
          <t>Salaries &amp; Staff Costs</t>
        </is>
      </c>
      <c r="I166" t="inlineStr">
        <is>
          <t>EXPENSE</t>
        </is>
      </c>
    </row>
    <row r="167">
      <c r="A167" s="4" t="n">
        <v>45407</v>
      </c>
      <c r="B167" t="inlineStr">
        <is>
          <t>FNB</t>
        </is>
      </c>
      <c r="C167" t="inlineStr">
        <is>
          <t>FNB App Payment To Fk Dlamini Wages Dlamini Legal Inc</t>
        </is>
      </c>
      <c r="D167" t="inlineStr"/>
      <c r="E167" s="5" t="n">
        <v>1500</v>
      </c>
      <c r="G167" s="5" t="n">
        <v>4274.12</v>
      </c>
      <c r="H167" t="inlineStr">
        <is>
          <t>Salaries &amp; Staff Costs</t>
        </is>
      </c>
      <c r="I167" t="inlineStr">
        <is>
          <t>EXPENSE</t>
        </is>
      </c>
    </row>
    <row r="168">
      <c r="A168" s="4" t="n">
        <v>45407</v>
      </c>
      <c r="B168" t="inlineStr">
        <is>
          <t>FNB</t>
        </is>
      </c>
      <c r="C168" t="inlineStr">
        <is>
          <t>POS Purchase Uber Rides *7363</t>
        </is>
      </c>
      <c r="D168" t="inlineStr">
        <is>
          <t>485442</t>
        </is>
      </c>
      <c r="E168" s="5" t="n">
        <v>35</v>
      </c>
      <c r="G168" s="5" t="n">
        <v>4239.12</v>
      </c>
      <c r="H168" t="inlineStr">
        <is>
          <t>Possible Personal / Drawings (flagged - not yet classified as business or personal)</t>
        </is>
      </c>
      <c r="I168" t="inlineStr">
        <is>
          <t>DRAWINGS</t>
        </is>
      </c>
    </row>
    <row r="169">
      <c r="A169" s="4" t="n">
        <v>45407</v>
      </c>
      <c r="B169" t="inlineStr">
        <is>
          <t>FNB</t>
        </is>
      </c>
      <c r="C169" t="inlineStr">
        <is>
          <t>POS Purchase Uber Rides *7363</t>
        </is>
      </c>
      <c r="D169" t="inlineStr">
        <is>
          <t>485442</t>
        </is>
      </c>
      <c r="E169" s="5" t="n">
        <v>39</v>
      </c>
      <c r="G169" s="5" t="n">
        <v>4200.12</v>
      </c>
      <c r="H169" t="inlineStr">
        <is>
          <t>Possible Personal / Drawings (flagged - not yet classified as business or personal)</t>
        </is>
      </c>
      <c r="I169" t="inlineStr">
        <is>
          <t>DRAWINGS</t>
        </is>
      </c>
    </row>
    <row r="170">
      <c r="A170" s="4" t="n">
        <v>45407</v>
      </c>
      <c r="B170" t="inlineStr">
        <is>
          <t>FNB</t>
        </is>
      </c>
      <c r="C170" t="inlineStr">
        <is>
          <t>POS Purchase Hyper Midas *7363</t>
        </is>
      </c>
      <c r="D170" t="inlineStr">
        <is>
          <t>485442</t>
        </is>
      </c>
      <c r="E170" s="5" t="n">
        <v>510</v>
      </c>
      <c r="G170" s="5" t="n">
        <v>3690.12</v>
      </c>
      <c r="H170" t="inlineStr">
        <is>
          <t>Vehicle, Fuel &amp; Travel (incl. tolls)</t>
        </is>
      </c>
      <c r="I170" t="inlineStr">
        <is>
          <t>EXPENSE</t>
        </is>
      </c>
    </row>
    <row r="171">
      <c r="A171" s="4" t="n">
        <v>45407</v>
      </c>
      <c r="B171" t="inlineStr">
        <is>
          <t>FNB</t>
        </is>
      </c>
      <c r="C171" t="inlineStr">
        <is>
          <t>POS Purchase 71.99 Google *Youtu *7363</t>
        </is>
      </c>
      <c r="D171" t="inlineStr">
        <is>
          <t>485442</t>
        </is>
      </c>
      <c r="E171" s="5" t="n">
        <v>71.98999999999999</v>
      </c>
      <c r="G171" s="5" t="n">
        <v>3618.13</v>
      </c>
      <c r="H171" t="inlineStr">
        <is>
          <t>Telecoms, IT &amp; Subscriptions</t>
        </is>
      </c>
      <c r="I171" t="inlineStr">
        <is>
          <t>EXPENSE</t>
        </is>
      </c>
    </row>
    <row r="172">
      <c r="A172" s="4" t="n">
        <v>45408</v>
      </c>
      <c r="B172" t="inlineStr">
        <is>
          <t>FNB</t>
        </is>
      </c>
      <c r="C172" t="inlineStr">
        <is>
          <t>Electricity Prepaid Electricity</t>
        </is>
      </c>
      <c r="D172" t="inlineStr">
        <is>
          <t>82200001566</t>
        </is>
      </c>
      <c r="E172" s="5" t="n">
        <v>150</v>
      </c>
      <c r="G172" s="5" t="n">
        <v>3468.13</v>
      </c>
      <c r="H172" t="inlineStr">
        <is>
          <t>Telecoms, IT &amp; Subscriptions</t>
        </is>
      </c>
      <c r="I172" t="inlineStr">
        <is>
          <t>EXPENSE</t>
        </is>
      </c>
    </row>
    <row r="173">
      <c r="A173" s="4" t="n">
        <v>45408</v>
      </c>
      <c r="B173" t="inlineStr">
        <is>
          <t>FNB</t>
        </is>
      </c>
      <c r="C173" t="inlineStr">
        <is>
          <t>POS Purchase Gosforth East Plaza *7363</t>
        </is>
      </c>
      <c r="D173" t="inlineStr">
        <is>
          <t>485442</t>
        </is>
      </c>
      <c r="E173" s="5" t="n">
        <v>7</v>
      </c>
      <c r="G173" s="5" t="n">
        <v>3461.13</v>
      </c>
      <c r="H173" t="inlineStr">
        <is>
          <t>Vehicle, Fuel &amp; Travel (incl. tolls)</t>
        </is>
      </c>
      <c r="I173" t="inlineStr">
        <is>
          <t>EXPENSE</t>
        </is>
      </c>
    </row>
    <row r="174">
      <c r="A174" s="4" t="n">
        <v>45408</v>
      </c>
      <c r="B174" t="inlineStr">
        <is>
          <t>FNB</t>
        </is>
      </c>
      <c r="C174" t="inlineStr">
        <is>
          <t>POS Purchase Gosforth East Plaza *7363</t>
        </is>
      </c>
      <c r="D174" t="inlineStr">
        <is>
          <t>485442</t>
        </is>
      </c>
      <c r="E174" s="5" t="n">
        <v>7</v>
      </c>
      <c r="G174" s="5" t="n">
        <v>3454.13</v>
      </c>
      <c r="H174" t="inlineStr">
        <is>
          <t>Vehicle, Fuel &amp; Travel (incl. tolls)</t>
        </is>
      </c>
      <c r="I174" t="inlineStr">
        <is>
          <t>EXPENSE</t>
        </is>
      </c>
    </row>
    <row r="175">
      <c r="A175" s="4" t="n">
        <v>45408</v>
      </c>
      <c r="B175" t="inlineStr">
        <is>
          <t>FNB</t>
        </is>
      </c>
      <c r="C175" t="inlineStr">
        <is>
          <t>POS Purchase Gosforth Plaza *7363</t>
        </is>
      </c>
      <c r="D175" t="inlineStr">
        <is>
          <t>485442</t>
        </is>
      </c>
      <c r="E175" s="5" t="n">
        <v>15.5</v>
      </c>
      <c r="G175" s="5" t="n">
        <v>3438.63</v>
      </c>
      <c r="H175" t="inlineStr">
        <is>
          <t>Vehicle, Fuel &amp; Travel (incl. tolls)</t>
        </is>
      </c>
      <c r="I175" t="inlineStr">
        <is>
          <t>EXPENSE</t>
        </is>
      </c>
    </row>
    <row r="176">
      <c r="A176" s="4" t="n">
        <v>45408</v>
      </c>
      <c r="B176" t="inlineStr">
        <is>
          <t>FNB</t>
        </is>
      </c>
      <c r="C176" t="inlineStr">
        <is>
          <t>POS Purchase Uber Rides *7363</t>
        </is>
      </c>
      <c r="D176" t="inlineStr">
        <is>
          <t>485442</t>
        </is>
      </c>
      <c r="E176" s="5" t="n">
        <v>34</v>
      </c>
      <c r="G176" s="5" t="n">
        <v>3404.63</v>
      </c>
      <c r="H176" t="inlineStr">
        <is>
          <t>Possible Personal / Drawings (flagged - not yet classified as business or personal)</t>
        </is>
      </c>
      <c r="I176" t="inlineStr">
        <is>
          <t>DRAWINGS</t>
        </is>
      </c>
    </row>
    <row r="177">
      <c r="A177" s="4" t="n">
        <v>45411</v>
      </c>
      <c r="B177" t="inlineStr">
        <is>
          <t>FNB</t>
        </is>
      </c>
      <c r="C177" t="inlineStr">
        <is>
          <t>POS Purchase Uber Rides *7363</t>
        </is>
      </c>
      <c r="D177" t="inlineStr">
        <is>
          <t>485442</t>
        </is>
      </c>
      <c r="E177" s="5" t="n">
        <v>38</v>
      </c>
      <c r="G177" s="5" t="n">
        <v>3366.63</v>
      </c>
      <c r="H177" t="inlineStr">
        <is>
          <t>Possible Personal / Drawings (flagged - not yet classified as business or personal)</t>
        </is>
      </c>
      <c r="I177" t="inlineStr">
        <is>
          <t>DRAWINGS</t>
        </is>
      </c>
    </row>
    <row r="178">
      <c r="A178" s="4" t="n">
        <v>45411</v>
      </c>
      <c r="B178" t="inlineStr">
        <is>
          <t>FNB</t>
        </is>
      </c>
      <c r="C178" t="inlineStr">
        <is>
          <t>POS Purchase Bumper To Bumper *7363</t>
        </is>
      </c>
      <c r="D178" t="inlineStr">
        <is>
          <t>485442</t>
        </is>
      </c>
      <c r="E178" s="5" t="n">
        <v>300</v>
      </c>
      <c r="G178" s="5" t="n">
        <v>3066.63</v>
      </c>
      <c r="H178" t="inlineStr">
        <is>
          <t>Vehicle, Fuel &amp; Travel (incl. tolls)</t>
        </is>
      </c>
      <c r="I178" t="inlineStr">
        <is>
          <t>EXPENSE</t>
        </is>
      </c>
    </row>
    <row r="179">
      <c r="A179" s="4" t="n">
        <v>45411</v>
      </c>
      <c r="B179" t="inlineStr">
        <is>
          <t>FNB</t>
        </is>
      </c>
      <c r="C179" t="inlineStr">
        <is>
          <t>Fuel Purchase Shell Ultra City *7363</t>
        </is>
      </c>
      <c r="D179" t="inlineStr">
        <is>
          <t>485442</t>
        </is>
      </c>
      <c r="E179" s="5" t="n">
        <v>251.2</v>
      </c>
      <c r="G179" s="5" t="n">
        <v>2815.43</v>
      </c>
      <c r="H179" t="inlineStr">
        <is>
          <t>Vehicle, Fuel &amp; Travel (incl. tolls)</t>
        </is>
      </c>
      <c r="I179" t="inlineStr">
        <is>
          <t>EXPENSE</t>
        </is>
      </c>
    </row>
    <row r="180">
      <c r="A180" s="4" t="n">
        <v>45412</v>
      </c>
      <c r="B180" t="inlineStr">
        <is>
          <t>Capitec</t>
        </is>
      </c>
      <c r="C180" t="inlineStr">
        <is>
          <t>RTC Deposit Dlamini Legal Inc- F</t>
        </is>
      </c>
      <c r="D180" t="inlineStr"/>
      <c r="F180" s="5" t="n">
        <v>12000</v>
      </c>
      <c r="G180" s="5" t="n">
        <v>-36438.83</v>
      </c>
      <c r="H180" t="inlineStr">
        <is>
          <t>Inter-account Transfer (Capitec&lt;-&gt;FNB, eliminated)</t>
        </is>
      </c>
      <c r="I180" t="inlineStr">
        <is>
          <t>TRANSFER</t>
        </is>
      </c>
    </row>
    <row r="181">
      <c r="A181" s="4" t="n">
        <v>45412</v>
      </c>
      <c r="B181" t="inlineStr">
        <is>
          <t>Capitec</t>
        </is>
      </c>
      <c r="C181" t="inlineStr">
        <is>
          <t>Debit Interest</t>
        </is>
      </c>
      <c r="D181" t="inlineStr"/>
      <c r="E181" s="5" t="n">
        <v>875.88</v>
      </c>
      <c r="G181" s="5" t="n">
        <v>-37314.71</v>
      </c>
      <c r="H181" t="inlineStr">
        <is>
          <t>Bank Charges &amp; Interest</t>
        </is>
      </c>
      <c r="I181" t="inlineStr">
        <is>
          <t>EXPENSE</t>
        </is>
      </c>
    </row>
    <row r="182">
      <c r="A182" s="4" t="n">
        <v>45412</v>
      </c>
      <c r="B182" t="inlineStr">
        <is>
          <t>Capitec</t>
        </is>
      </c>
      <c r="C182" t="inlineStr">
        <is>
          <t>Monthly Service Fee</t>
        </is>
      </c>
      <c r="D182" t="inlineStr"/>
      <c r="E182" s="5" t="n">
        <v>50</v>
      </c>
      <c r="G182" s="5" t="n">
        <v>-37364.71</v>
      </c>
      <c r="H182" t="inlineStr">
        <is>
          <t>Bank Charges &amp; Interest</t>
        </is>
      </c>
      <c r="I182" t="inlineStr">
        <is>
          <t>EXPENSE</t>
        </is>
      </c>
    </row>
    <row r="183">
      <c r="A183" s="4" t="n">
        <v>45412</v>
      </c>
      <c r="B183" t="inlineStr">
        <is>
          <t>FNB</t>
        </is>
      </c>
      <c r="C183" t="inlineStr">
        <is>
          <t>FNB App Transfer From Lab/22/Meqe</t>
        </is>
      </c>
      <c r="D183" t="inlineStr"/>
      <c r="F183" s="5" t="n">
        <v>51541.25</v>
      </c>
      <c r="G183" s="5" t="n">
        <v>54356.68</v>
      </c>
      <c r="H183" t="inlineStr">
        <is>
          <t>Fee Income Received</t>
        </is>
      </c>
      <c r="I183" t="inlineStr">
        <is>
          <t>INCOME</t>
        </is>
      </c>
    </row>
    <row r="184">
      <c r="A184" s="4" t="n">
        <v>45412</v>
      </c>
      <c r="B184" t="inlineStr">
        <is>
          <t>FNB</t>
        </is>
      </c>
      <c r="C184" t="inlineStr">
        <is>
          <t>FNB App Payment To Car Rental Astra Dli Car Rental</t>
        </is>
      </c>
      <c r="D184" t="inlineStr"/>
      <c r="E184" s="5" t="n">
        <v>750</v>
      </c>
      <c r="G184" s="5" t="n">
        <v>53606.68</v>
      </c>
      <c r="H184" t="inlineStr">
        <is>
          <t>Vehicle, Fuel &amp; Travel (incl. tolls)</t>
        </is>
      </c>
      <c r="I184" t="inlineStr">
        <is>
          <t>EXPENSE</t>
        </is>
      </c>
    </row>
    <row r="185">
      <c r="A185" s="4" t="n">
        <v>45412</v>
      </c>
      <c r="B185" t="inlineStr">
        <is>
          <t>FNB</t>
        </is>
      </c>
      <c r="C185" t="inlineStr">
        <is>
          <t>FNB App Payment To Adv Nombewu/Meqe Adv/Lab/22Meqe</t>
        </is>
      </c>
      <c r="D185" t="inlineStr"/>
      <c r="E185" s="5" t="n">
        <v>15000</v>
      </c>
      <c r="G185" s="5" t="n">
        <v>38606.68</v>
      </c>
      <c r="H185" t="inlineStr">
        <is>
          <t>Legal Disbursements &amp; Counsel Fees (Sheriff/Advocate/LPC/RAF/Conveyancer)</t>
        </is>
      </c>
      <c r="I185" t="inlineStr">
        <is>
          <t>EXPENSE</t>
        </is>
      </c>
    </row>
    <row r="186">
      <c r="A186" s="4" t="n">
        <v>45412</v>
      </c>
      <c r="B186" t="inlineStr">
        <is>
          <t>FNB</t>
        </is>
      </c>
      <c r="C186" t="inlineStr">
        <is>
          <t>17731</t>
        </is>
      </c>
      <c r="D186" t="inlineStr"/>
      <c r="E186" s="5" t="n">
        <v>6211.1</v>
      </c>
      <c r="G186" s="5" t="n">
        <v>32395.58</v>
      </c>
      <c r="H186" t="inlineStr">
        <is>
          <t>Legal Disbursements &amp; Counsel Fees (Sheriff/Advocate/LPC/RAF/Conveyancer)</t>
        </is>
      </c>
      <c r="I186" t="inlineStr">
        <is>
          <t>EXPENSE</t>
        </is>
      </c>
    </row>
    <row r="187">
      <c r="A187" s="4" t="n">
        <v>45412</v>
      </c>
      <c r="B187" t="inlineStr">
        <is>
          <t>FNB</t>
        </is>
      </c>
      <c r="C187" t="inlineStr">
        <is>
          <t>FNB App Payment To Rent Office -5</t>
        </is>
      </c>
      <c r="D187" t="inlineStr">
        <is>
          <t>121542</t>
        </is>
      </c>
      <c r="E187" s="5" t="n">
        <v>3742.57</v>
      </c>
      <c r="G187" s="5" t="n">
        <v>28653.01</v>
      </c>
      <c r="H187" t="inlineStr">
        <is>
          <t>Rent Expense</t>
        </is>
      </c>
      <c r="I187" t="inlineStr">
        <is>
          <t>EXPENSE</t>
        </is>
      </c>
    </row>
    <row r="188">
      <c r="A188" s="4" t="n">
        <v>45412</v>
      </c>
      <c r="B188" t="inlineStr">
        <is>
          <t>FNB</t>
        </is>
      </c>
      <c r="C188" t="inlineStr">
        <is>
          <t>FNB App Rtc Pmt To Dlamini Legal Inc- C Dlamini Legal Inc- F</t>
        </is>
      </c>
      <c r="D188" t="inlineStr"/>
      <c r="E188" s="5" t="n">
        <v>12000</v>
      </c>
      <c r="G188" s="5" t="n">
        <v>16653.01</v>
      </c>
      <c r="H188" t="inlineStr">
        <is>
          <t>Inter-account Transfer (Capitec&lt;-&gt;FNB, eliminated)</t>
        </is>
      </c>
      <c r="I188" t="inlineStr">
        <is>
          <t>TRANSFER</t>
        </is>
      </c>
    </row>
    <row r="189">
      <c r="A189" s="4" t="n">
        <v>45412</v>
      </c>
      <c r="B189" t="inlineStr">
        <is>
          <t>FNB</t>
        </is>
      </c>
      <c r="C189" t="inlineStr"/>
      <c r="D189" t="inlineStr"/>
      <c r="E189" s="5" t="n">
        <v>693.34</v>
      </c>
      <c r="G189" s="5" t="n">
        <v>15959.67</v>
      </c>
      <c r="H189" t="inlineStr">
        <is>
          <t>Uncategorized (needs review)</t>
        </is>
      </c>
      <c r="I189" t="inlineStr">
        <is>
          <t>UNCATEGORIZED</t>
        </is>
      </c>
    </row>
    <row r="190">
      <c r="A190" s="4" t="n">
        <v>45412</v>
      </c>
      <c r="B190" t="inlineStr">
        <is>
          <t>FNB</t>
        </is>
      </c>
      <c r="C190" t="inlineStr"/>
      <c r="D190" t="inlineStr"/>
      <c r="E190" s="5" t="n">
        <v>3.54</v>
      </c>
      <c r="G190" s="5" t="n">
        <v>15956.13</v>
      </c>
      <c r="H190" t="inlineStr">
        <is>
          <t>Uncategorized (needs review)</t>
        </is>
      </c>
      <c r="I190" t="inlineStr">
        <is>
          <t>UNCATEGORIZED</t>
        </is>
      </c>
    </row>
    <row r="191">
      <c r="A191" s="4" t="n">
        <v>45412</v>
      </c>
      <c r="B191" t="inlineStr">
        <is>
          <t>FNB</t>
        </is>
      </c>
      <c r="C191" t="inlineStr">
        <is>
          <t>Magtape Debit Telkommobi50635241101155228223</t>
        </is>
      </c>
      <c r="D191" t="inlineStr"/>
      <c r="E191" s="5" t="n">
        <v>139</v>
      </c>
      <c r="G191" s="5" t="n">
        <v>15817.13</v>
      </c>
      <c r="H191" t="inlineStr">
        <is>
          <t>Telecoms, IT &amp; Subscriptions</t>
        </is>
      </c>
      <c r="I191" t="inlineStr">
        <is>
          <t>EXPENSE</t>
        </is>
      </c>
    </row>
    <row r="192">
      <c r="A192" s="4" t="n">
        <v>45412</v>
      </c>
      <c r="B192" t="inlineStr">
        <is>
          <t>FNB</t>
        </is>
      </c>
      <c r="C192" t="inlineStr">
        <is>
          <t>Fuel Purchase Shell Ultra City *7363</t>
        </is>
      </c>
      <c r="D192" t="inlineStr">
        <is>
          <t>485442</t>
        </is>
      </c>
      <c r="E192" s="5" t="n">
        <v>247.8</v>
      </c>
      <c r="G192" s="5" t="n">
        <v>15569.33</v>
      </c>
      <c r="H192" t="inlineStr">
        <is>
          <t>Vehicle, Fuel &amp; Travel (incl. tolls)</t>
        </is>
      </c>
      <c r="I192" t="inlineStr">
        <is>
          <t>EXPENSE</t>
        </is>
      </c>
    </row>
    <row r="193">
      <c r="A193" s="4" t="n">
        <v>45412</v>
      </c>
      <c r="B193" t="inlineStr">
        <is>
          <t>FNB</t>
        </is>
      </c>
      <c r="C193" t="inlineStr">
        <is>
          <t>Fuel Purchase Engen T And K *7363</t>
        </is>
      </c>
      <c r="D193" t="inlineStr">
        <is>
          <t>485442</t>
        </is>
      </c>
      <c r="E193" s="5" t="n">
        <v>371.7</v>
      </c>
      <c r="G193" s="5" t="n">
        <v>15197.63</v>
      </c>
      <c r="H193" t="inlineStr">
        <is>
          <t>Vehicle, Fuel &amp; Travel (incl. tolls)</t>
        </is>
      </c>
      <c r="I193" t="inlineStr">
        <is>
          <t>EXPENSE</t>
        </is>
      </c>
    </row>
    <row r="194">
      <c r="A194" s="4" t="n">
        <v>45412</v>
      </c>
      <c r="B194" t="inlineStr">
        <is>
          <t>FNB</t>
        </is>
      </c>
      <c r="C194" t="inlineStr">
        <is>
          <t>VAT Charge Redirected From</t>
        </is>
      </c>
      <c r="D194" t="inlineStr">
        <is>
          <t>62858407630</t>
        </is>
      </c>
      <c r="E194" s="5" t="n">
        <v>18.26</v>
      </c>
      <c r="G194" s="5" t="n">
        <v>15179.37</v>
      </c>
      <c r="H194" t="inlineStr">
        <is>
          <t>Bank Charges &amp; Interest</t>
        </is>
      </c>
      <c r="I194" t="inlineStr">
        <is>
          <t>EXPENSE</t>
        </is>
      </c>
    </row>
    <row r="195">
      <c r="A195" s="4" t="n">
        <v>45414</v>
      </c>
      <c r="B195" t="inlineStr">
        <is>
          <t>FNB</t>
        </is>
      </c>
      <c r="C195" t="inlineStr">
        <is>
          <t>FNB App Payment To Lit/24/Njotini_Trace Dlamn Attorneys</t>
        </is>
      </c>
      <c r="D195" t="inlineStr"/>
      <c r="E195" s="5" t="n">
        <v>875</v>
      </c>
      <c r="G195" s="5" t="n">
        <v>14304.37</v>
      </c>
      <c r="H195" t="inlineStr">
        <is>
          <t>Legal Disbursements &amp; Counsel Fees (Sheriff/Advocate/LPC/RAF/Conveyancer)</t>
        </is>
      </c>
      <c r="I195" t="inlineStr">
        <is>
          <t>EXPENSE</t>
        </is>
      </c>
    </row>
    <row r="196">
      <c r="A196" s="4" t="n">
        <v>45414</v>
      </c>
      <c r="B196" t="inlineStr">
        <is>
          <t>FNB</t>
        </is>
      </c>
      <c r="C196" t="inlineStr">
        <is>
          <t>Internet Pmt To Winnjzsdgq</t>
        </is>
      </c>
      <c r="D196" t="inlineStr"/>
      <c r="E196" s="5" t="n">
        <v>500</v>
      </c>
      <c r="G196" s="5" t="n">
        <v>13804.37</v>
      </c>
      <c r="H196" t="inlineStr">
        <is>
          <t>Uncategorized (needs review)</t>
        </is>
      </c>
      <c r="I196" t="inlineStr">
        <is>
          <t>UNCATEGORIZED</t>
        </is>
      </c>
    </row>
    <row r="197">
      <c r="A197" s="4" t="n">
        <v>45414</v>
      </c>
      <c r="B197" t="inlineStr">
        <is>
          <t>FNB</t>
        </is>
      </c>
      <c r="C197" t="inlineStr">
        <is>
          <t>Magtape Debit Telkom Sa</t>
        </is>
      </c>
      <c r="D197" t="inlineStr">
        <is>
          <t>139902546767357496</t>
        </is>
      </c>
      <c r="E197" s="5" t="n">
        <v>99</v>
      </c>
      <c r="G197" s="5" t="n">
        <v>13705.37</v>
      </c>
      <c r="H197" t="inlineStr">
        <is>
          <t>Telecoms, IT &amp; Subscriptions</t>
        </is>
      </c>
      <c r="I197" t="inlineStr">
        <is>
          <t>EXPENSE</t>
        </is>
      </c>
    </row>
    <row r="198">
      <c r="A198" s="4" t="n">
        <v>45414</v>
      </c>
      <c r="B198" t="inlineStr">
        <is>
          <t>FNB</t>
        </is>
      </c>
      <c r="C198" t="inlineStr">
        <is>
          <t>Magtape Debit Axxess Netcash</t>
        </is>
      </c>
      <c r="D198" t="inlineStr">
        <is>
          <t>276103478</t>
        </is>
      </c>
      <c r="E198" s="5" t="n">
        <v>288</v>
      </c>
      <c r="G198" s="5" t="n">
        <v>13417.37</v>
      </c>
      <c r="H198" t="inlineStr">
        <is>
          <t>Telecoms, IT &amp; Subscriptions</t>
        </is>
      </c>
      <c r="I198" t="inlineStr">
        <is>
          <t>EXPENSE</t>
        </is>
      </c>
    </row>
    <row r="199">
      <c r="A199" s="4" t="n">
        <v>45414</v>
      </c>
      <c r="B199" t="inlineStr">
        <is>
          <t>FNB</t>
        </is>
      </c>
      <c r="C199" t="inlineStr">
        <is>
          <t>POS Purchase Hyper Midas *7363</t>
        </is>
      </c>
      <c r="D199" t="inlineStr">
        <is>
          <t>485442</t>
        </is>
      </c>
      <c r="E199" s="5" t="n">
        <v>105</v>
      </c>
      <c r="G199" s="5" t="n">
        <v>13312.37</v>
      </c>
      <c r="H199" t="inlineStr">
        <is>
          <t>Vehicle, Fuel &amp; Travel (incl. tolls)</t>
        </is>
      </c>
      <c r="I199" t="inlineStr">
        <is>
          <t>EXPENSE</t>
        </is>
      </c>
    </row>
    <row r="200">
      <c r="A200" s="4" t="n">
        <v>45414</v>
      </c>
      <c r="B200" t="inlineStr">
        <is>
          <t>FNB</t>
        </is>
      </c>
      <c r="C200" t="inlineStr">
        <is>
          <t>POS Purchase Tasty Gallos Pritch *7363</t>
        </is>
      </c>
      <c r="D200" t="inlineStr">
        <is>
          <t>485442</t>
        </is>
      </c>
      <c r="E200" s="5" t="n">
        <v>149</v>
      </c>
      <c r="G200" s="5" t="n">
        <v>13163.37</v>
      </c>
      <c r="H200" t="inlineStr">
        <is>
          <t>Possible Personal / Drawings (flagged - not yet classified as business or personal)</t>
        </is>
      </c>
      <c r="I200" t="inlineStr">
        <is>
          <t>DRAWINGS</t>
        </is>
      </c>
    </row>
    <row r="201">
      <c r="A201" s="4" t="n">
        <v>45414</v>
      </c>
      <c r="B201" t="inlineStr">
        <is>
          <t>FNB</t>
        </is>
      </c>
      <c r="C201" t="inlineStr">
        <is>
          <t>POS Purchase MTN Telesales *7363</t>
        </is>
      </c>
      <c r="D201" t="inlineStr">
        <is>
          <t>485442</t>
        </is>
      </c>
      <c r="E201" s="5" t="n">
        <v>286.94</v>
      </c>
      <c r="G201" s="5" t="n">
        <v>12876.43</v>
      </c>
      <c r="H201" t="inlineStr">
        <is>
          <t>Uncategorized (needs review)</t>
        </is>
      </c>
      <c r="I201" t="inlineStr">
        <is>
          <t>UNCATEGORIZED</t>
        </is>
      </c>
    </row>
    <row r="202">
      <c r="A202" s="4" t="n">
        <v>45415</v>
      </c>
      <c r="B202" t="inlineStr">
        <is>
          <t>FNB</t>
        </is>
      </c>
      <c r="C202" t="inlineStr">
        <is>
          <t>Fuel Purchase Engen United Motors *7363</t>
        </is>
      </c>
      <c r="D202" t="inlineStr">
        <is>
          <t>485442</t>
        </is>
      </c>
      <c r="E202" s="5" t="n">
        <v>251.5</v>
      </c>
      <c r="G202" s="5" t="n">
        <v>12624.93</v>
      </c>
      <c r="H202" t="inlineStr">
        <is>
          <t>Vehicle, Fuel &amp; Travel (incl. tolls)</t>
        </is>
      </c>
      <c r="I202" t="inlineStr">
        <is>
          <t>EXPENSE</t>
        </is>
      </c>
    </row>
    <row r="203">
      <c r="A203" s="4" t="n">
        <v>45416</v>
      </c>
      <c r="B203" t="inlineStr">
        <is>
          <t>FNB</t>
        </is>
      </c>
      <c r="C203" t="inlineStr">
        <is>
          <t>POS Purchase Uber Rides *7363</t>
        </is>
      </c>
      <c r="D203" t="inlineStr">
        <is>
          <t>485442</t>
        </is>
      </c>
      <c r="E203" s="5" t="n">
        <v>37</v>
      </c>
      <c r="G203" s="5" t="n">
        <v>12587.93</v>
      </c>
      <c r="H203" t="inlineStr">
        <is>
          <t>Possible Personal / Drawings (flagged - not yet classified as business or personal)</t>
        </is>
      </c>
      <c r="I203" t="inlineStr">
        <is>
          <t>DRAWINGS</t>
        </is>
      </c>
    </row>
    <row r="204">
      <c r="A204" s="4" t="n">
        <v>45416</v>
      </c>
      <c r="B204" t="inlineStr">
        <is>
          <t>FNB</t>
        </is>
      </c>
      <c r="C204" t="inlineStr">
        <is>
          <t>POS Purchase Vox Moto *7363</t>
        </is>
      </c>
      <c r="D204" t="inlineStr">
        <is>
          <t>485442</t>
        </is>
      </c>
      <c r="E204" s="5" t="n">
        <v>178.7</v>
      </c>
      <c r="G204" s="5" t="n">
        <v>12409.23</v>
      </c>
      <c r="H204" t="inlineStr">
        <is>
          <t>Uncategorized (needs review)</t>
        </is>
      </c>
      <c r="I204" t="inlineStr">
        <is>
          <t>UNCATEGORIZED</t>
        </is>
      </c>
    </row>
    <row r="205">
      <c r="A205" s="4" t="n">
        <v>45418</v>
      </c>
      <c r="B205" t="inlineStr">
        <is>
          <t>FNB</t>
        </is>
      </c>
      <c r="C205" t="inlineStr">
        <is>
          <t>FNB App Prepaid Airtime</t>
        </is>
      </c>
      <c r="D205" t="inlineStr">
        <is>
          <t>27813556826</t>
        </is>
      </c>
      <c r="E205" s="5" t="n">
        <v>50</v>
      </c>
      <c r="G205" s="5" t="n">
        <v>12359.23</v>
      </c>
      <c r="H205" t="inlineStr">
        <is>
          <t>Telecoms, IT &amp; Subscriptions</t>
        </is>
      </c>
      <c r="I205" t="inlineStr">
        <is>
          <t>EXPENSE</t>
        </is>
      </c>
    </row>
    <row r="206">
      <c r="A206" s="4" t="n">
        <v>45418</v>
      </c>
      <c r="B206" t="inlineStr">
        <is>
          <t>FNB</t>
        </is>
      </c>
      <c r="C206" t="inlineStr">
        <is>
          <t>POS Purchase Uber Rides *7363</t>
        </is>
      </c>
      <c r="D206" t="inlineStr">
        <is>
          <t>485442</t>
        </is>
      </c>
      <c r="E206" s="5" t="n">
        <v>50</v>
      </c>
      <c r="G206" s="5" t="n">
        <v>12309.23</v>
      </c>
      <c r="H206" t="inlineStr">
        <is>
          <t>Possible Personal / Drawings (flagged - not yet classified as business or personal)</t>
        </is>
      </c>
      <c r="I206" t="inlineStr">
        <is>
          <t>DRAWINGS</t>
        </is>
      </c>
    </row>
    <row r="207">
      <c r="A207" s="4" t="n">
        <v>45419</v>
      </c>
      <c r="B207" t="inlineStr">
        <is>
          <t>FNB</t>
        </is>
      </c>
      <c r="C207" t="inlineStr">
        <is>
          <t>Fuel Purchase Engen Tsakane Corne *7363</t>
        </is>
      </c>
      <c r="D207" t="inlineStr">
        <is>
          <t>485442</t>
        </is>
      </c>
      <c r="E207" s="5" t="n">
        <v>251.5</v>
      </c>
      <c r="G207" s="5" t="n">
        <v>12057.73</v>
      </c>
      <c r="H207" t="inlineStr">
        <is>
          <t>Vehicle, Fuel &amp; Travel (incl. tolls)</t>
        </is>
      </c>
      <c r="I207" t="inlineStr">
        <is>
          <t>EXPENSE</t>
        </is>
      </c>
    </row>
    <row r="208">
      <c r="A208" s="4" t="n">
        <v>45419</v>
      </c>
      <c r="B208" t="inlineStr">
        <is>
          <t>FNB</t>
        </is>
      </c>
      <c r="C208" t="inlineStr">
        <is>
          <t>Fuel Purchase Shell Berea Motors *7363</t>
        </is>
      </c>
      <c r="D208" t="inlineStr">
        <is>
          <t>485442</t>
        </is>
      </c>
      <c r="E208" s="5" t="n">
        <v>251.5</v>
      </c>
      <c r="G208" s="5" t="n">
        <v>11806.23</v>
      </c>
      <c r="H208" t="inlineStr">
        <is>
          <t>Vehicle, Fuel &amp; Travel (incl. tolls)</t>
        </is>
      </c>
      <c r="I208" t="inlineStr">
        <is>
          <t>EXPENSE</t>
        </is>
      </c>
    </row>
    <row r="209">
      <c r="A209" s="4" t="n">
        <v>45419</v>
      </c>
      <c r="B209" t="inlineStr">
        <is>
          <t>FNB</t>
        </is>
      </c>
      <c r="C209" t="inlineStr"/>
      <c r="D209" t="inlineStr"/>
      <c r="E209" s="5" t="n">
        <v>315</v>
      </c>
      <c r="G209" s="5" t="n">
        <v>11491.23</v>
      </c>
      <c r="H209" t="inlineStr">
        <is>
          <t>Uncategorized (needs review)</t>
        </is>
      </c>
      <c r="I209" t="inlineStr">
        <is>
          <t>UNCATEGORIZED</t>
        </is>
      </c>
    </row>
    <row r="210">
      <c r="A210" s="4" t="n">
        <v>45419</v>
      </c>
      <c r="B210" t="inlineStr">
        <is>
          <t>FNB</t>
        </is>
      </c>
      <c r="C210" t="inlineStr"/>
      <c r="D210" t="inlineStr"/>
      <c r="E210" s="5" t="n">
        <v>93.59999999999999</v>
      </c>
      <c r="G210" s="5" t="n">
        <v>11397.63</v>
      </c>
      <c r="H210" t="inlineStr">
        <is>
          <t>Uncategorized (needs review)</t>
        </is>
      </c>
      <c r="I210" t="inlineStr">
        <is>
          <t>UNCATEGORIZED</t>
        </is>
      </c>
    </row>
    <row r="211">
      <c r="A211" s="4" t="n">
        <v>45420</v>
      </c>
      <c r="B211" t="inlineStr">
        <is>
          <t>FNB</t>
        </is>
      </c>
      <c r="C211" t="inlineStr">
        <is>
          <t>POS Purchase Pedros Kine Centre *7363</t>
        </is>
      </c>
      <c r="D211" t="inlineStr">
        <is>
          <t>485442</t>
        </is>
      </c>
      <c r="E211" s="5" t="n">
        <v>209.9</v>
      </c>
      <c r="G211" s="5" t="n">
        <v>11187.73</v>
      </c>
      <c r="H211" t="inlineStr">
        <is>
          <t>Possible Personal / Drawings (flagged - not yet classified as business or personal)</t>
        </is>
      </c>
      <c r="I211" t="inlineStr">
        <is>
          <t>DRAWINGS</t>
        </is>
      </c>
    </row>
    <row r="212">
      <c r="A212" s="4" t="n">
        <v>45420</v>
      </c>
      <c r="B212" t="inlineStr">
        <is>
          <t>FNB</t>
        </is>
      </c>
      <c r="C212" t="inlineStr">
        <is>
          <t>Fuel Purchase BP Kensington *7363</t>
        </is>
      </c>
      <c r="D212" t="inlineStr">
        <is>
          <t>485442</t>
        </is>
      </c>
      <c r="E212" s="5" t="n">
        <v>251.5</v>
      </c>
      <c r="G212" s="5" t="n">
        <v>10936.23</v>
      </c>
      <c r="H212" t="inlineStr">
        <is>
          <t>Vehicle, Fuel &amp; Travel (incl. tolls)</t>
        </is>
      </c>
      <c r="I212" t="inlineStr">
        <is>
          <t>EXPENSE</t>
        </is>
      </c>
    </row>
    <row r="213">
      <c r="A213" s="4" t="n">
        <v>45421</v>
      </c>
      <c r="B213" t="inlineStr">
        <is>
          <t>FNB</t>
        </is>
      </c>
      <c r="C213" t="inlineStr">
        <is>
          <t>POS Purchase Gosforth East Plaza *7363</t>
        </is>
      </c>
      <c r="D213" t="inlineStr">
        <is>
          <t>485442</t>
        </is>
      </c>
      <c r="E213" s="5" t="n">
        <v>7</v>
      </c>
      <c r="G213" s="5" t="n">
        <v>10929.23</v>
      </c>
      <c r="H213" t="inlineStr">
        <is>
          <t>Vehicle, Fuel &amp; Travel (incl. tolls)</t>
        </is>
      </c>
      <c r="I213" t="inlineStr">
        <is>
          <t>EXPENSE</t>
        </is>
      </c>
    </row>
    <row r="214">
      <c r="A214" s="4" t="n">
        <v>45422</v>
      </c>
      <c r="B214" t="inlineStr">
        <is>
          <t>FNB</t>
        </is>
      </c>
      <c r="C214" t="inlineStr">
        <is>
          <t>Refund Chq Card Purchase Cr Vc Gosforth East Plaza</t>
        </is>
      </c>
      <c r="D214" t="inlineStr">
        <is>
          <t>4854422141927363</t>
        </is>
      </c>
      <c r="F214" s="5" t="n">
        <v>7</v>
      </c>
      <c r="G214" s="5" t="n">
        <v>10936.23</v>
      </c>
      <c r="H214" t="inlineStr">
        <is>
          <t>Other Income / Refunds</t>
        </is>
      </c>
      <c r="I214" t="inlineStr">
        <is>
          <t>INCOME</t>
        </is>
      </c>
    </row>
    <row r="215">
      <c r="A215" s="4" t="n">
        <v>45423</v>
      </c>
      <c r="B215" t="inlineStr">
        <is>
          <t>FNB</t>
        </is>
      </c>
      <c r="C215" t="inlineStr">
        <is>
          <t>Electricity Prepaid Electricity</t>
        </is>
      </c>
      <c r="D215" t="inlineStr">
        <is>
          <t>82200001566</t>
        </is>
      </c>
      <c r="E215" s="5" t="n">
        <v>150</v>
      </c>
      <c r="G215" s="5" t="n">
        <v>10786.23</v>
      </c>
      <c r="H215" t="inlineStr">
        <is>
          <t>Telecoms, IT &amp; Subscriptions</t>
        </is>
      </c>
      <c r="I215" t="inlineStr">
        <is>
          <t>EXPENSE</t>
        </is>
      </c>
    </row>
    <row r="216">
      <c r="A216" s="4" t="n">
        <v>45423</v>
      </c>
      <c r="B216" t="inlineStr">
        <is>
          <t>FNB</t>
        </is>
      </c>
      <c r="C216" t="inlineStr">
        <is>
          <t>POS Purchase Gosforth East Plaza *7363</t>
        </is>
      </c>
      <c r="D216" t="inlineStr">
        <is>
          <t>485442</t>
        </is>
      </c>
      <c r="E216" s="5" t="n">
        <v>7</v>
      </c>
      <c r="G216" s="5" t="n">
        <v>10779.23</v>
      </c>
      <c r="H216" t="inlineStr">
        <is>
          <t>Vehicle, Fuel &amp; Travel (incl. tolls)</t>
        </is>
      </c>
      <c r="I216" t="inlineStr">
        <is>
          <t>EXPENSE</t>
        </is>
      </c>
    </row>
    <row r="217">
      <c r="A217" s="4" t="n">
        <v>45423</v>
      </c>
      <c r="B217" t="inlineStr">
        <is>
          <t>FNB</t>
        </is>
      </c>
      <c r="C217" t="inlineStr">
        <is>
          <t>Fuel Purchase Sasol Lambton *7363</t>
        </is>
      </c>
      <c r="D217" t="inlineStr">
        <is>
          <t>485442</t>
        </is>
      </c>
      <c r="E217" s="5" t="n">
        <v>377.25</v>
      </c>
      <c r="G217" s="5" t="n">
        <v>10401.98</v>
      </c>
      <c r="H217" t="inlineStr">
        <is>
          <t>Vehicle, Fuel &amp; Travel (incl. tolls)</t>
        </is>
      </c>
      <c r="I217" t="inlineStr">
        <is>
          <t>EXPENSE</t>
        </is>
      </c>
    </row>
    <row r="218">
      <c r="A218" s="4" t="n">
        <v>45425</v>
      </c>
      <c r="B218" t="inlineStr">
        <is>
          <t>FNB</t>
        </is>
      </c>
      <c r="C218" t="inlineStr">
        <is>
          <t>FNB App Rtc Pmt To Loan Account Refund</t>
        </is>
      </c>
      <c r="D218" t="inlineStr"/>
      <c r="E218" s="5" t="n">
        <v>2500</v>
      </c>
      <c r="G218" s="5" t="n">
        <v>7901.98</v>
      </c>
      <c r="H218" t="inlineStr">
        <is>
          <t>Loan Repayments / Advances (Financing)</t>
        </is>
      </c>
      <c r="I218" t="inlineStr">
        <is>
          <t>FINANCING</t>
        </is>
      </c>
    </row>
    <row r="219">
      <c r="A219" s="4" t="n">
        <v>45425</v>
      </c>
      <c r="B219" t="inlineStr">
        <is>
          <t>FNB</t>
        </is>
      </c>
      <c r="C219" t="inlineStr">
        <is>
          <t>Internet Trf From Lit/21/Mackenzie</t>
        </is>
      </c>
      <c r="D219" t="inlineStr"/>
      <c r="F219" s="5" t="n">
        <v>80000</v>
      </c>
      <c r="G219" s="5" t="n">
        <v>87901.98</v>
      </c>
      <c r="H219" t="inlineStr">
        <is>
          <t>Fee Income Received</t>
        </is>
      </c>
      <c r="I219" t="inlineStr">
        <is>
          <t>INCOME</t>
        </is>
      </c>
    </row>
    <row r="220">
      <c r="A220" s="4" t="n">
        <v>45425</v>
      </c>
      <c r="B220" t="inlineStr">
        <is>
          <t>FNB</t>
        </is>
      </c>
      <c r="C220" t="inlineStr"/>
      <c r="D220" t="inlineStr"/>
      <c r="E220" s="5" t="n">
        <v>3.54</v>
      </c>
      <c r="G220" s="5" t="n">
        <v>87898.44</v>
      </c>
      <c r="H220" t="inlineStr">
        <is>
          <t>Uncategorized (needs review)</t>
        </is>
      </c>
      <c r="I220" t="inlineStr">
        <is>
          <t>UNCATEGORIZED</t>
        </is>
      </c>
    </row>
    <row r="221">
      <c r="A221" s="4" t="n">
        <v>45425</v>
      </c>
      <c r="B221" t="inlineStr">
        <is>
          <t>FNB</t>
        </is>
      </c>
      <c r="C221" t="inlineStr">
        <is>
          <t>POS Purchase Uber Eats *7363</t>
        </is>
      </c>
      <c r="D221" t="inlineStr">
        <is>
          <t>485442</t>
        </is>
      </c>
      <c r="E221" s="5" t="n">
        <v>237</v>
      </c>
      <c r="G221" s="5" t="n">
        <v>87661.44</v>
      </c>
      <c r="H221" t="inlineStr">
        <is>
          <t>Possible Personal / Drawings (flagged - not yet classified as business or personal)</t>
        </is>
      </c>
      <c r="I221" t="inlineStr">
        <is>
          <t>DRAWINGS</t>
        </is>
      </c>
    </row>
    <row r="222">
      <c r="A222" s="4" t="n">
        <v>45425</v>
      </c>
      <c r="B222" t="inlineStr">
        <is>
          <t>FNB</t>
        </is>
      </c>
      <c r="C222" t="inlineStr">
        <is>
          <t>POS Purchase Roots Butchery Jewe *7363</t>
        </is>
      </c>
      <c r="D222" t="inlineStr">
        <is>
          <t>485442</t>
        </is>
      </c>
      <c r="E222" s="5" t="n">
        <v>408.36</v>
      </c>
      <c r="G222" s="5" t="n">
        <v>87253.08</v>
      </c>
      <c r="H222" t="inlineStr">
        <is>
          <t>Possible Personal / Drawings (flagged - not yet classified as business or personal)</t>
        </is>
      </c>
      <c r="I222" t="inlineStr">
        <is>
          <t>DRAWINGS</t>
        </is>
      </c>
    </row>
    <row r="223">
      <c r="A223" s="4" t="n">
        <v>45426</v>
      </c>
      <c r="B223" t="inlineStr">
        <is>
          <t>FNB</t>
        </is>
      </c>
      <c r="C223" t="inlineStr">
        <is>
          <t>POS Purchase KFC Dalp10000000145 *7363</t>
        </is>
      </c>
      <c r="D223" t="inlineStr">
        <is>
          <t>485442</t>
        </is>
      </c>
      <c r="E223" s="5" t="n">
        <v>229.9</v>
      </c>
      <c r="G223" s="5" t="n">
        <v>87023.17999999999</v>
      </c>
      <c r="H223" t="inlineStr">
        <is>
          <t>Possible Personal / Drawings (flagged - not yet classified as business or personal)</t>
        </is>
      </c>
      <c r="I223" t="inlineStr">
        <is>
          <t>DRAWINGS</t>
        </is>
      </c>
    </row>
    <row r="224">
      <c r="A224" s="4" t="n">
        <v>45426</v>
      </c>
      <c r="B224" t="inlineStr">
        <is>
          <t>FNB</t>
        </is>
      </c>
      <c r="C224" t="inlineStr">
        <is>
          <t>Fuel Purchase Engen Tsakane Corne *7363</t>
        </is>
      </c>
      <c r="D224" t="inlineStr">
        <is>
          <t>485442</t>
        </is>
      </c>
      <c r="E224" s="5" t="n">
        <v>251.5</v>
      </c>
      <c r="G224" s="5" t="n">
        <v>86771.67999999999</v>
      </c>
      <c r="H224" t="inlineStr">
        <is>
          <t>Vehicle, Fuel &amp; Travel (incl. tolls)</t>
        </is>
      </c>
      <c r="I224" t="inlineStr">
        <is>
          <t>EXPENSE</t>
        </is>
      </c>
    </row>
    <row r="225">
      <c r="A225" s="4" t="n">
        <v>45427</v>
      </c>
      <c r="B225" t="inlineStr">
        <is>
          <t>FNB</t>
        </is>
      </c>
      <c r="C225" t="inlineStr">
        <is>
          <t>Send Money App Dr Send</t>
        </is>
      </c>
      <c r="D225" t="inlineStr">
        <is>
          <t>27603565602</t>
        </is>
      </c>
      <c r="E225" s="5" t="n">
        <v>600</v>
      </c>
      <c r="G225" s="5" t="n">
        <v>86171.67999999999</v>
      </c>
      <c r="H225" t="inlineStr">
        <is>
          <t>Possible Personal / Drawings (flagged - not yet classified as business or personal)</t>
        </is>
      </c>
      <c r="I225" t="inlineStr">
        <is>
          <t>DRAWINGS</t>
        </is>
      </c>
    </row>
    <row r="226">
      <c r="A226" s="4" t="n">
        <v>45427</v>
      </c>
      <c r="B226" t="inlineStr">
        <is>
          <t>FNB</t>
        </is>
      </c>
      <c r="C226" t="inlineStr">
        <is>
          <t>ATM Cash 485442*7363</t>
        </is>
      </c>
      <c r="D226" t="inlineStr">
        <is>
          <t>00505172</t>
        </is>
      </c>
      <c r="E226" s="5" t="n">
        <v>1150</v>
      </c>
      <c r="G226" s="5" t="n">
        <v>85021.67999999999</v>
      </c>
      <c r="H226" t="inlineStr">
        <is>
          <t>Possible Personal / Drawings (flagged - not yet classified as business or personal)</t>
        </is>
      </c>
      <c r="I226" t="inlineStr">
        <is>
          <t>DRAWINGS</t>
        </is>
      </c>
    </row>
    <row r="227">
      <c r="A227" s="4" t="n">
        <v>45427</v>
      </c>
      <c r="B227" t="inlineStr">
        <is>
          <t>FNB</t>
        </is>
      </c>
      <c r="C227" t="inlineStr">
        <is>
          <t>Magtape Credit Capitec P Mncube</t>
        </is>
      </c>
      <c r="D227" t="inlineStr"/>
      <c r="F227" s="5" t="n">
        <v>1500</v>
      </c>
      <c r="G227" s="5" t="n">
        <v>86521.67999999999</v>
      </c>
      <c r="H227" t="inlineStr">
        <is>
          <t>Other Income / Refunds</t>
        </is>
      </c>
      <c r="I227" t="inlineStr">
        <is>
          <t>INCOME</t>
        </is>
      </c>
    </row>
    <row r="228">
      <c r="A228" s="4" t="n">
        <v>45427</v>
      </c>
      <c r="B228" t="inlineStr">
        <is>
          <t>FNB</t>
        </is>
      </c>
      <c r="C228" t="inlineStr">
        <is>
          <t>Magtape Debit Advance Ps277419373 Netcash</t>
        </is>
      </c>
      <c r="D228" t="inlineStr"/>
      <c r="E228" s="5" t="n">
        <v>580</v>
      </c>
      <c r="G228" s="5" t="n">
        <v>85941.67999999999</v>
      </c>
      <c r="H228" t="inlineStr">
        <is>
          <t>Loan Repayments / Advances (Financing)</t>
        </is>
      </c>
      <c r="I228" t="inlineStr">
        <is>
          <t>FINANCING</t>
        </is>
      </c>
    </row>
    <row r="229">
      <c r="A229" s="4" t="n">
        <v>45427</v>
      </c>
      <c r="B229" t="inlineStr">
        <is>
          <t>FNB</t>
        </is>
      </c>
      <c r="C229" t="inlineStr">
        <is>
          <t>POS Purchase Dalpark Plaza *7363</t>
        </is>
      </c>
      <c r="D229" t="inlineStr">
        <is>
          <t>485442</t>
        </is>
      </c>
      <c r="E229" s="5" t="n">
        <v>14.5</v>
      </c>
      <c r="G229" s="5" t="n">
        <v>85927.17999999999</v>
      </c>
      <c r="H229" t="inlineStr">
        <is>
          <t>Uncategorized (needs review)</t>
        </is>
      </c>
      <c r="I229" t="inlineStr">
        <is>
          <t>UNCATEGORIZED</t>
        </is>
      </c>
    </row>
    <row r="230">
      <c r="A230" s="4" t="n">
        <v>45428</v>
      </c>
      <c r="B230" t="inlineStr">
        <is>
          <t>Capitec</t>
        </is>
      </c>
      <c r="C230" t="inlineStr">
        <is>
          <t>POS Local Purchase Uber Rides JHB AUTH ID 313441</t>
        </is>
      </c>
      <c r="D230" t="inlineStr">
        <is>
          <t>0000000000001991</t>
        </is>
      </c>
      <c r="E230" s="5" t="n">
        <v>29</v>
      </c>
      <c r="G230" s="5" t="n">
        <v>-37393.71</v>
      </c>
      <c r="H230" t="inlineStr">
        <is>
          <t>Possible Personal / Drawings (flagged - not yet classified as business or personal)</t>
        </is>
      </c>
      <c r="I230" t="inlineStr">
        <is>
          <t>DRAWINGS</t>
        </is>
      </c>
    </row>
    <row r="231">
      <c r="A231" s="4" t="n">
        <v>45428</v>
      </c>
      <c r="B231" t="inlineStr">
        <is>
          <t>Capitec</t>
        </is>
      </c>
      <c r="C231" t="inlineStr">
        <is>
          <t>POS Local Purchase Uber Rides JHB AUTH ID 379066</t>
        </is>
      </c>
      <c r="D231" t="inlineStr">
        <is>
          <t>0000000000001991</t>
        </is>
      </c>
      <c r="E231" s="5" t="n">
        <v>27</v>
      </c>
      <c r="G231" s="5" t="n">
        <v>-37420.71</v>
      </c>
      <c r="H231" t="inlineStr">
        <is>
          <t>Possible Personal / Drawings (flagged - not yet classified as business or personal)</t>
        </is>
      </c>
      <c r="I231" t="inlineStr">
        <is>
          <t>DRAWINGS</t>
        </is>
      </c>
    </row>
    <row r="232">
      <c r="A232" s="4" t="n">
        <v>45429</v>
      </c>
      <c r="B232" t="inlineStr">
        <is>
          <t>Capitec</t>
        </is>
      </c>
      <c r="C232" t="inlineStr">
        <is>
          <t>POS Local Purchase Uber Rides JHB AUTH ID 475673</t>
        </is>
      </c>
      <c r="D232" t="inlineStr">
        <is>
          <t>0000000000001991</t>
        </is>
      </c>
      <c r="E232" s="5" t="n">
        <v>27</v>
      </c>
      <c r="G232" s="5" t="n">
        <v>-37447.71</v>
      </c>
      <c r="H232" t="inlineStr">
        <is>
          <t>Possible Personal / Drawings (flagged - not yet classified as business or personal)</t>
        </is>
      </c>
      <c r="I232" t="inlineStr">
        <is>
          <t>DRAWINGS</t>
        </is>
      </c>
    </row>
    <row r="233">
      <c r="A233" s="4" t="n">
        <v>45429</v>
      </c>
      <c r="B233" t="inlineStr">
        <is>
          <t>FNB</t>
        </is>
      </c>
      <c r="C233" t="inlineStr">
        <is>
          <t>Internet Pmt To Payfast*The Courier</t>
        </is>
      </c>
      <c r="D233" t="inlineStr">
        <is>
          <t>160414543</t>
        </is>
      </c>
      <c r="E233" s="5" t="n">
        <v>500</v>
      </c>
      <c r="G233" s="5" t="n">
        <v>85427.17999999999</v>
      </c>
      <c r="H233" t="inlineStr">
        <is>
          <t>Office &amp; Courier Costs</t>
        </is>
      </c>
      <c r="I233" t="inlineStr">
        <is>
          <t>EXPENSE</t>
        </is>
      </c>
    </row>
    <row r="234">
      <c r="A234" s="4" t="n">
        <v>45429</v>
      </c>
      <c r="B234" t="inlineStr">
        <is>
          <t>FNB</t>
        </is>
      </c>
      <c r="C234" t="inlineStr">
        <is>
          <t>FNB App Payment To Forbes_Sakie Dlamini, Mnisi, Matl</t>
        </is>
      </c>
      <c r="D234" t="inlineStr"/>
      <c r="E234" s="5" t="n">
        <v>1200</v>
      </c>
      <c r="G234" s="5" t="n">
        <v>84227.17999999999</v>
      </c>
      <c r="H234" t="inlineStr">
        <is>
          <t>Uncategorized (needs review)</t>
        </is>
      </c>
      <c r="I234" t="inlineStr">
        <is>
          <t>UNCATEGORIZED</t>
        </is>
      </c>
    </row>
    <row r="235">
      <c r="A235" s="4" t="n">
        <v>45429</v>
      </c>
      <c r="B235" t="inlineStr">
        <is>
          <t>FNB</t>
        </is>
      </c>
      <c r="C235" t="inlineStr">
        <is>
          <t>POS Purchase Gosforth East Plaza *7363</t>
        </is>
      </c>
      <c r="D235" t="inlineStr">
        <is>
          <t>485442</t>
        </is>
      </c>
      <c r="E235" s="5" t="n">
        <v>7</v>
      </c>
      <c r="G235" s="5" t="n">
        <v>84220.17999999999</v>
      </c>
      <c r="H235" t="inlineStr">
        <is>
          <t>Vehicle, Fuel &amp; Travel (incl. tolls)</t>
        </is>
      </c>
      <c r="I235" t="inlineStr">
        <is>
          <t>EXPENSE</t>
        </is>
      </c>
    </row>
    <row r="236">
      <c r="A236" s="4" t="n">
        <v>45429</v>
      </c>
      <c r="B236" t="inlineStr">
        <is>
          <t>FNB</t>
        </is>
      </c>
      <c r="C236" t="inlineStr">
        <is>
          <t>POS Purchase Gosforth East Plaza *7363</t>
        </is>
      </c>
      <c r="D236" t="inlineStr">
        <is>
          <t>485442</t>
        </is>
      </c>
      <c r="E236" s="5" t="n">
        <v>7</v>
      </c>
      <c r="G236" s="5" t="n">
        <v>84213.17999999999</v>
      </c>
      <c r="H236" t="inlineStr">
        <is>
          <t>Vehicle, Fuel &amp; Travel (incl. tolls)</t>
        </is>
      </c>
      <c r="I236" t="inlineStr">
        <is>
          <t>EXPENSE</t>
        </is>
      </c>
    </row>
    <row r="237">
      <c r="A237" s="4" t="n">
        <v>45429</v>
      </c>
      <c r="B237" t="inlineStr">
        <is>
          <t>FNB</t>
        </is>
      </c>
      <c r="C237" t="inlineStr">
        <is>
          <t>Fuel Purchase Shell Ultra City *7363</t>
        </is>
      </c>
      <c r="D237" t="inlineStr">
        <is>
          <t>485442</t>
        </is>
      </c>
      <c r="E237" s="5" t="n">
        <v>254.9</v>
      </c>
      <c r="G237" s="5" t="n">
        <v>83958.28</v>
      </c>
      <c r="H237" t="inlineStr">
        <is>
          <t>Vehicle, Fuel &amp; Travel (incl. tolls)</t>
        </is>
      </c>
      <c r="I237" t="inlineStr">
        <is>
          <t>EXPENSE</t>
        </is>
      </c>
    </row>
    <row r="238">
      <c r="A238" s="4" t="n">
        <v>45430</v>
      </c>
      <c r="B238" t="inlineStr">
        <is>
          <t>FNB</t>
        </is>
      </c>
      <c r="C238" t="inlineStr">
        <is>
          <t>POS Purchase N1 Grasmere *7363</t>
        </is>
      </c>
      <c r="D238" t="inlineStr">
        <is>
          <t>485442</t>
        </is>
      </c>
      <c r="E238" s="5" t="n">
        <v>13</v>
      </c>
      <c r="G238" s="5" t="n">
        <v>83945.28</v>
      </c>
      <c r="H238" t="inlineStr">
        <is>
          <t>Uncategorized (needs review)</t>
        </is>
      </c>
      <c r="I238" t="inlineStr">
        <is>
          <t>UNCATEGORIZED</t>
        </is>
      </c>
    </row>
    <row r="239">
      <c r="A239" s="4" t="n">
        <v>45430</v>
      </c>
      <c r="B239" t="inlineStr">
        <is>
          <t>FNB</t>
        </is>
      </c>
      <c r="C239" t="inlineStr">
        <is>
          <t>POS Purchase N1 Grasmere *7363</t>
        </is>
      </c>
      <c r="D239" t="inlineStr">
        <is>
          <t>485442</t>
        </is>
      </c>
      <c r="E239" s="5" t="n">
        <v>13</v>
      </c>
      <c r="G239" s="5" t="n">
        <v>83932.28</v>
      </c>
      <c r="H239" t="inlineStr">
        <is>
          <t>Uncategorized (needs review)</t>
        </is>
      </c>
      <c r="I239" t="inlineStr">
        <is>
          <t>UNCATEGORIZED</t>
        </is>
      </c>
    </row>
    <row r="240">
      <c r="A240" s="4" t="n">
        <v>45430</v>
      </c>
      <c r="B240" t="inlineStr">
        <is>
          <t>FNB</t>
        </is>
      </c>
      <c r="C240" t="inlineStr">
        <is>
          <t>POS Purchase Vodacom*Baphephethe *7363</t>
        </is>
      </c>
      <c r="D240" t="inlineStr">
        <is>
          <t>485442</t>
        </is>
      </c>
      <c r="E240" s="5" t="n">
        <v>200</v>
      </c>
      <c r="G240" s="5" t="n">
        <v>83732.28</v>
      </c>
      <c r="H240" t="inlineStr">
        <is>
          <t>Telecoms, IT &amp; Subscriptions</t>
        </is>
      </c>
      <c r="I240" t="inlineStr">
        <is>
          <t>EXPENSE</t>
        </is>
      </c>
    </row>
    <row r="241">
      <c r="A241" s="4" t="n">
        <v>45430</v>
      </c>
      <c r="B241" t="inlineStr">
        <is>
          <t>FNB</t>
        </is>
      </c>
      <c r="C241" t="inlineStr">
        <is>
          <t>Fuel Purchase Engen L And K Auto *7363</t>
        </is>
      </c>
      <c r="D241" t="inlineStr">
        <is>
          <t>485442</t>
        </is>
      </c>
      <c r="E241" s="5" t="n">
        <v>251.5</v>
      </c>
      <c r="G241" s="5" t="n">
        <v>83480.78</v>
      </c>
      <c r="H241" t="inlineStr">
        <is>
          <t>Vehicle, Fuel &amp; Travel (incl. tolls)</t>
        </is>
      </c>
      <c r="I241" t="inlineStr">
        <is>
          <t>EXPENSE</t>
        </is>
      </c>
    </row>
    <row r="242">
      <c r="A242" s="4" t="n">
        <v>45432</v>
      </c>
      <c r="B242" t="inlineStr">
        <is>
          <t>FNB</t>
        </is>
      </c>
      <c r="C242" t="inlineStr"/>
      <c r="D242" t="inlineStr"/>
      <c r="E242" s="5" t="n">
        <v>12.6</v>
      </c>
      <c r="G242" s="5" t="n">
        <v>83468.17999999999</v>
      </c>
      <c r="H242" t="inlineStr">
        <is>
          <t>Uncategorized (needs review)</t>
        </is>
      </c>
      <c r="I242" t="inlineStr">
        <is>
          <t>UNCATEGORIZED</t>
        </is>
      </c>
    </row>
    <row r="243">
      <c r="A243" s="4" t="n">
        <v>45432</v>
      </c>
      <c r="B243" t="inlineStr">
        <is>
          <t>FNB</t>
        </is>
      </c>
      <c r="C243" t="inlineStr">
        <is>
          <t>Magtape Credit Capitec F Dlamini</t>
        </is>
      </c>
      <c r="D243" t="inlineStr"/>
      <c r="F243" s="5" t="n">
        <v>24</v>
      </c>
      <c r="G243" s="5" t="n">
        <v>83492.17999999999</v>
      </c>
      <c r="H243" t="inlineStr">
        <is>
          <t>Other Income / Refunds</t>
        </is>
      </c>
      <c r="I243" t="inlineStr">
        <is>
          <t>INCOME</t>
        </is>
      </c>
    </row>
    <row r="244">
      <c r="A244" s="4" t="n">
        <v>45432</v>
      </c>
      <c r="B244" t="inlineStr">
        <is>
          <t>FNB</t>
        </is>
      </c>
      <c r="C244" t="inlineStr">
        <is>
          <t>Fuel Purchase Engen Jack Street C *7363</t>
        </is>
      </c>
      <c r="D244" t="inlineStr">
        <is>
          <t>485442</t>
        </is>
      </c>
      <c r="E244" s="5" t="n">
        <v>251.5</v>
      </c>
      <c r="G244" s="5" t="n">
        <v>83240.67999999999</v>
      </c>
      <c r="H244" t="inlineStr">
        <is>
          <t>Vehicle, Fuel &amp; Travel (incl. tolls)</t>
        </is>
      </c>
      <c r="I244" t="inlineStr">
        <is>
          <t>EXPENSE</t>
        </is>
      </c>
    </row>
    <row r="245">
      <c r="A245" s="4" t="n">
        <v>45433</v>
      </c>
      <c r="B245" t="inlineStr">
        <is>
          <t>FNB</t>
        </is>
      </c>
      <c r="C245" t="inlineStr">
        <is>
          <t>FNB App Payment To Naidoo Sheriff Pta 35549/2024 Dlamini L</t>
        </is>
      </c>
      <c r="D245" t="inlineStr"/>
      <c r="E245" s="5" t="n">
        <v>443.33</v>
      </c>
      <c r="G245" s="5" t="n">
        <v>82797.35000000001</v>
      </c>
      <c r="H245" t="inlineStr">
        <is>
          <t>Legal Disbursements &amp; Counsel Fees (Sheriff/Advocate/LPC/RAF/Conveyancer)</t>
        </is>
      </c>
      <c r="I245" t="inlineStr">
        <is>
          <t>EXPENSE</t>
        </is>
      </c>
    </row>
    <row r="246">
      <c r="A246" s="4" t="n">
        <v>45433</v>
      </c>
      <c r="B246" t="inlineStr">
        <is>
          <t>FNB</t>
        </is>
      </c>
      <c r="C246" t="inlineStr">
        <is>
          <t>POS Purchase Checkershyper Eastg *7363</t>
        </is>
      </c>
      <c r="D246" t="inlineStr">
        <is>
          <t>485442</t>
        </is>
      </c>
      <c r="E246" s="5" t="n">
        <v>284.79</v>
      </c>
      <c r="G246" s="5" t="n">
        <v>82512.56</v>
      </c>
      <c r="H246" t="inlineStr">
        <is>
          <t>Possible Personal / Drawings (flagged - not yet classified as business or personal)</t>
        </is>
      </c>
      <c r="I246" t="inlineStr">
        <is>
          <t>DRAWINGS</t>
        </is>
      </c>
    </row>
    <row r="247">
      <c r="A247" s="4" t="n">
        <v>45433</v>
      </c>
      <c r="B247" t="inlineStr">
        <is>
          <t>FNB</t>
        </is>
      </c>
      <c r="C247" t="inlineStr">
        <is>
          <t>Fuel Purchase Engen Tsakane Corne *7363</t>
        </is>
      </c>
      <c r="D247" t="inlineStr">
        <is>
          <t>485442</t>
        </is>
      </c>
      <c r="E247" s="5" t="n">
        <v>377.25</v>
      </c>
      <c r="G247" s="5" t="n">
        <v>82135.31</v>
      </c>
      <c r="H247" t="inlineStr">
        <is>
          <t>Vehicle, Fuel &amp; Travel (incl. tolls)</t>
        </is>
      </c>
      <c r="I247" t="inlineStr">
        <is>
          <t>EXPENSE</t>
        </is>
      </c>
    </row>
    <row r="248">
      <c r="A248" s="4" t="n">
        <v>45434</v>
      </c>
      <c r="B248" t="inlineStr">
        <is>
          <t>Capitec</t>
        </is>
      </c>
      <c r="C248" t="inlineStr">
        <is>
          <t>POS Local Purchase Uber Rides JHB AUTH ID 323934</t>
        </is>
      </c>
      <c r="D248" t="inlineStr">
        <is>
          <t>0000000000001991</t>
        </is>
      </c>
      <c r="E248" s="5" t="n">
        <v>24</v>
      </c>
      <c r="G248" s="5" t="n">
        <v>-37471.71</v>
      </c>
      <c r="H248" t="inlineStr">
        <is>
          <t>Possible Personal / Drawings (flagged - not yet classified as business or personal)</t>
        </is>
      </c>
      <c r="I248" t="inlineStr">
        <is>
          <t>DRAWINGS</t>
        </is>
      </c>
    </row>
    <row r="249">
      <c r="A249" s="4" t="n">
        <v>45434</v>
      </c>
      <c r="B249" t="inlineStr">
        <is>
          <t>FNB</t>
        </is>
      </c>
      <c r="C249" t="inlineStr">
        <is>
          <t>FNB App Payment To Lpc Trust Audit D176/</t>
        </is>
      </c>
      <c r="D249" t="inlineStr">
        <is>
          <t>1000295</t>
        </is>
      </c>
      <c r="E249" s="5" t="n">
        <v>3000</v>
      </c>
      <c r="G249" s="5" t="n">
        <v>79135.31</v>
      </c>
      <c r="H249" t="inlineStr">
        <is>
          <t>Audit, Accounting &amp; Trust Compliance Fees</t>
        </is>
      </c>
      <c r="I249" t="inlineStr">
        <is>
          <t>EXPENSE</t>
        </is>
      </c>
    </row>
    <row r="250">
      <c r="A250" s="4" t="n">
        <v>45434</v>
      </c>
      <c r="B250" t="inlineStr">
        <is>
          <t>FNB</t>
        </is>
      </c>
      <c r="C250" t="inlineStr">
        <is>
          <t>FNB App Payment To Est/Moganedi/Advert Dlamini Legal Inc</t>
        </is>
      </c>
      <c r="D250" t="inlineStr"/>
      <c r="E250" s="5" t="n">
        <v>567.8200000000001</v>
      </c>
      <c r="G250" s="5" t="n">
        <v>78567.49000000001</v>
      </c>
      <c r="H250" t="inlineStr">
        <is>
          <t>Uncategorized (needs review)</t>
        </is>
      </c>
      <c r="I250" t="inlineStr">
        <is>
          <t>UNCATEGORIZED</t>
        </is>
      </c>
    </row>
    <row r="251">
      <c r="A251" s="4" t="n">
        <v>45434</v>
      </c>
      <c r="B251" t="inlineStr">
        <is>
          <t>FNB</t>
        </is>
      </c>
      <c r="C251" t="inlineStr">
        <is>
          <t>FNB App Payment To Lit/21/Mayaba F D Laing</t>
        </is>
      </c>
      <c r="D251" t="inlineStr"/>
      <c r="E251" s="5" t="n">
        <v>400</v>
      </c>
      <c r="G251" s="5" t="n">
        <v>78167.49000000001</v>
      </c>
      <c r="H251" t="inlineStr">
        <is>
          <t>Legal Disbursements &amp; Counsel Fees (Sheriff/Advocate/LPC/RAF/Conveyancer)</t>
        </is>
      </c>
      <c r="I251" t="inlineStr">
        <is>
          <t>EXPENSE</t>
        </is>
      </c>
    </row>
    <row r="252">
      <c r="A252" s="4" t="n">
        <v>45435</v>
      </c>
      <c r="B252" t="inlineStr">
        <is>
          <t>FNB</t>
        </is>
      </c>
      <c r="C252" t="inlineStr">
        <is>
          <t>FNB App Payment To Gk Auto. Astraj Dlamini Legal Astraj</t>
        </is>
      </c>
      <c r="D252" t="inlineStr"/>
      <c r="E252" s="5" t="n">
        <v>600</v>
      </c>
      <c r="G252" s="5" t="n">
        <v>77567.49000000001</v>
      </c>
      <c r="H252" t="inlineStr">
        <is>
          <t>Uncategorized (needs review)</t>
        </is>
      </c>
      <c r="I252" t="inlineStr">
        <is>
          <t>UNCATEGORIZED</t>
        </is>
      </c>
    </row>
    <row r="253">
      <c r="A253" s="4" t="n">
        <v>45436</v>
      </c>
      <c r="B253" t="inlineStr">
        <is>
          <t>FNB</t>
        </is>
      </c>
      <c r="C253" t="inlineStr">
        <is>
          <t>Electricity Prepaid Electricity</t>
        </is>
      </c>
      <c r="D253" t="inlineStr">
        <is>
          <t>82200001566</t>
        </is>
      </c>
      <c r="E253" s="5" t="n">
        <v>350</v>
      </c>
      <c r="G253" s="5" t="n">
        <v>77217.49000000001</v>
      </c>
      <c r="H253" t="inlineStr">
        <is>
          <t>Telecoms, IT &amp; Subscriptions</t>
        </is>
      </c>
      <c r="I253" t="inlineStr">
        <is>
          <t>EXPENSE</t>
        </is>
      </c>
    </row>
    <row r="254">
      <c r="A254" s="4" t="n">
        <v>45436</v>
      </c>
      <c r="B254" t="inlineStr">
        <is>
          <t>FNB</t>
        </is>
      </c>
      <c r="C254" t="inlineStr">
        <is>
          <t>FNB App Rtc Pmt To Fk Dlamini Wages Dlamini Legal Inc</t>
        </is>
      </c>
      <c r="D254" t="inlineStr"/>
      <c r="E254" s="5" t="n">
        <v>3000</v>
      </c>
      <c r="G254" s="5" t="n">
        <v>74217.49000000001</v>
      </c>
      <c r="H254" t="inlineStr">
        <is>
          <t>Salaries &amp; Staff Costs</t>
        </is>
      </c>
      <c r="I254" t="inlineStr">
        <is>
          <t>EXPENSE</t>
        </is>
      </c>
    </row>
    <row r="255">
      <c r="A255" s="4" t="n">
        <v>45436</v>
      </c>
      <c r="B255" t="inlineStr">
        <is>
          <t>FNB</t>
        </is>
      </c>
      <c r="C255" t="inlineStr">
        <is>
          <t>FNB App Rtc Pmt To Mn Dlamini Remunerat Dli Remuneration</t>
        </is>
      </c>
      <c r="D255" t="inlineStr"/>
      <c r="E255" s="5" t="n">
        <v>7920</v>
      </c>
      <c r="G255" s="5" t="n">
        <v>66297.49000000001</v>
      </c>
      <c r="H255" t="inlineStr">
        <is>
          <t>Salaries &amp; Staff Costs</t>
        </is>
      </c>
      <c r="I255" t="inlineStr">
        <is>
          <t>EXPENSE</t>
        </is>
      </c>
    </row>
    <row r="256">
      <c r="A256" s="4" t="n">
        <v>45437</v>
      </c>
      <c r="B256" t="inlineStr">
        <is>
          <t>FNB</t>
        </is>
      </c>
      <c r="C256" t="inlineStr">
        <is>
          <t>FNB App Prepaid Airtime</t>
        </is>
      </c>
      <c r="D256" t="inlineStr">
        <is>
          <t>27813556826</t>
        </is>
      </c>
      <c r="E256" s="5" t="n">
        <v>50</v>
      </c>
      <c r="G256" s="5" t="n">
        <v>66247.49000000001</v>
      </c>
      <c r="H256" t="inlineStr">
        <is>
          <t>Telecoms, IT &amp; Subscriptions</t>
        </is>
      </c>
      <c r="I256" t="inlineStr">
        <is>
          <t>EXPENSE</t>
        </is>
      </c>
    </row>
    <row r="257">
      <c r="A257" s="4" t="n">
        <v>45437</v>
      </c>
      <c r="B257" t="inlineStr">
        <is>
          <t>FNB</t>
        </is>
      </c>
      <c r="C257" t="inlineStr">
        <is>
          <t>POS Purchase Hyper Midas Vosloor *7363</t>
        </is>
      </c>
      <c r="D257" t="inlineStr">
        <is>
          <t>485442</t>
        </is>
      </c>
      <c r="E257" s="5" t="n">
        <v>220</v>
      </c>
      <c r="G257" s="5" t="n">
        <v>66027.49000000001</v>
      </c>
      <c r="H257" t="inlineStr">
        <is>
          <t>Vehicle, Fuel &amp; Travel (incl. tolls)</t>
        </is>
      </c>
      <c r="I257" t="inlineStr">
        <is>
          <t>EXPENSE</t>
        </is>
      </c>
    </row>
    <row r="258">
      <c r="A258" s="4" t="n">
        <v>45437</v>
      </c>
      <c r="B258" t="inlineStr">
        <is>
          <t>FNB</t>
        </is>
      </c>
      <c r="C258" t="inlineStr">
        <is>
          <t>POS Purchase 71.99 Google *Youtu *7363</t>
        </is>
      </c>
      <c r="D258" t="inlineStr">
        <is>
          <t>485442</t>
        </is>
      </c>
      <c r="E258" s="5" t="n">
        <v>71.98999999999999</v>
      </c>
      <c r="G258" s="5" t="n">
        <v>65955.5</v>
      </c>
      <c r="H258" t="inlineStr">
        <is>
          <t>Telecoms, IT &amp; Subscriptions</t>
        </is>
      </c>
      <c r="I258" t="inlineStr">
        <is>
          <t>EXPENSE</t>
        </is>
      </c>
    </row>
    <row r="259">
      <c r="A259" s="4" t="n">
        <v>45439</v>
      </c>
      <c r="B259" t="inlineStr">
        <is>
          <t>FNB</t>
        </is>
      </c>
      <c r="C259" t="inlineStr">
        <is>
          <t>FNB App Payment To Lit/24/Khumalo Trace Persons. Dlinc</t>
        </is>
      </c>
      <c r="D259" t="inlineStr"/>
      <c r="E259" s="5" t="n">
        <v>2300</v>
      </c>
      <c r="G259" s="5" t="n">
        <v>63655.5</v>
      </c>
      <c r="H259" t="inlineStr">
        <is>
          <t>Legal Disbursements &amp; Counsel Fees (Sheriff/Advocate/LPC/RAF/Conveyancer)</t>
        </is>
      </c>
      <c r="I259" t="inlineStr">
        <is>
          <t>EXPENSE</t>
        </is>
      </c>
    </row>
    <row r="260">
      <c r="A260" s="4" t="n">
        <v>45439</v>
      </c>
      <c r="B260" t="inlineStr">
        <is>
          <t>FNB</t>
        </is>
      </c>
      <c r="C260" t="inlineStr">
        <is>
          <t>Magtape Credit Jm Mofokeng</t>
        </is>
      </c>
      <c r="D260" t="inlineStr"/>
      <c r="F260" s="5" t="n">
        <v>7500</v>
      </c>
      <c r="G260" s="5" t="n">
        <v>71155.5</v>
      </c>
      <c r="H260" t="inlineStr">
        <is>
          <t>Other Income / Refunds</t>
        </is>
      </c>
      <c r="I260" t="inlineStr">
        <is>
          <t>INCOME</t>
        </is>
      </c>
    </row>
    <row r="261">
      <c r="A261" s="4" t="n">
        <v>45439</v>
      </c>
      <c r="B261" t="inlineStr">
        <is>
          <t>FNB</t>
        </is>
      </c>
      <c r="C261" t="inlineStr">
        <is>
          <t>Fuel Purchase Shell Petit Garage *7363</t>
        </is>
      </c>
      <c r="D261" t="inlineStr">
        <is>
          <t>485442</t>
        </is>
      </c>
      <c r="E261" s="5" t="n">
        <v>759.85</v>
      </c>
      <c r="G261" s="5" t="n">
        <v>70395.64999999999</v>
      </c>
      <c r="H261" t="inlineStr">
        <is>
          <t>Vehicle, Fuel &amp; Travel (incl. tolls)</t>
        </is>
      </c>
      <c r="I261" t="inlineStr">
        <is>
          <t>EXPENSE</t>
        </is>
      </c>
    </row>
    <row r="262">
      <c r="A262" s="4" t="n">
        <v>45442</v>
      </c>
      <c r="B262" t="inlineStr">
        <is>
          <t>FNB</t>
        </is>
      </c>
      <c r="C262" t="inlineStr">
        <is>
          <t>ATM Cash 485442*7363</t>
        </is>
      </c>
      <c r="D262" t="inlineStr">
        <is>
          <t>00112001</t>
        </is>
      </c>
      <c r="E262" s="5" t="n">
        <v>1690</v>
      </c>
      <c r="G262" s="5" t="n">
        <v>68705.64999999999</v>
      </c>
      <c r="H262" t="inlineStr">
        <is>
          <t>Possible Personal / Drawings (flagged - not yet classified as business or personal)</t>
        </is>
      </c>
      <c r="I262" t="inlineStr">
        <is>
          <t>DRAWINGS</t>
        </is>
      </c>
    </row>
    <row r="263">
      <c r="A263" s="4" t="n">
        <v>45442</v>
      </c>
      <c r="B263" t="inlineStr">
        <is>
          <t>FNB</t>
        </is>
      </c>
      <c r="C263" t="inlineStr">
        <is>
          <t>POS Purchase Vodacom*Baphephethe *7363</t>
        </is>
      </c>
      <c r="D263" t="inlineStr">
        <is>
          <t>485442</t>
        </is>
      </c>
      <c r="E263" s="5" t="n">
        <v>200</v>
      </c>
      <c r="G263" s="5" t="n">
        <v>68505.64999999999</v>
      </c>
      <c r="H263" t="inlineStr">
        <is>
          <t>Telecoms, IT &amp; Subscriptions</t>
        </is>
      </c>
      <c r="I263" t="inlineStr">
        <is>
          <t>EXPENSE</t>
        </is>
      </c>
    </row>
    <row r="264">
      <c r="A264" s="4" t="n">
        <v>45442</v>
      </c>
      <c r="B264" t="inlineStr">
        <is>
          <t>FNB</t>
        </is>
      </c>
      <c r="C264" t="inlineStr">
        <is>
          <t>POS Purchase Takealo*T *7363</t>
        </is>
      </c>
      <c r="D264" t="inlineStr">
        <is>
          <t>485442</t>
        </is>
      </c>
      <c r="E264" s="5" t="n">
        <v>1130</v>
      </c>
      <c r="G264" s="5" t="n">
        <v>67375.64999999999</v>
      </c>
      <c r="H264" t="inlineStr">
        <is>
          <t>Possible Personal / Drawings (flagged - not yet classified as business or personal)</t>
        </is>
      </c>
      <c r="I264" t="inlineStr">
        <is>
          <t>DRAWINGS</t>
        </is>
      </c>
    </row>
    <row r="265">
      <c r="A265" s="4" t="n">
        <v>45442</v>
      </c>
      <c r="B265" t="inlineStr">
        <is>
          <t>FNB</t>
        </is>
      </c>
      <c r="C265" t="inlineStr">
        <is>
          <t>POS Purchase 109.00 Dlocal *Micr *7363</t>
        </is>
      </c>
      <c r="D265" t="inlineStr">
        <is>
          <t>485442</t>
        </is>
      </c>
      <c r="E265" s="5" t="n">
        <v>109</v>
      </c>
      <c r="G265" s="5" t="n">
        <v>67266.64999999999</v>
      </c>
      <c r="H265" t="inlineStr">
        <is>
          <t>Uncategorized (needs review)</t>
        </is>
      </c>
      <c r="I265" t="inlineStr">
        <is>
          <t>UNCATEGORIZED</t>
        </is>
      </c>
    </row>
    <row r="266">
      <c r="A266" s="4" t="n">
        <v>45442</v>
      </c>
      <c r="B266" t="inlineStr">
        <is>
          <t>FNB</t>
        </is>
      </c>
      <c r="C266" t="inlineStr">
        <is>
          <t>Fuel Purchase Shell Boksburg Moto *7363</t>
        </is>
      </c>
      <c r="D266" t="inlineStr">
        <is>
          <t>485442</t>
        </is>
      </c>
      <c r="E266" s="5" t="n">
        <v>254.9</v>
      </c>
      <c r="G266" s="5" t="n">
        <v>67011.75</v>
      </c>
      <c r="H266" t="inlineStr">
        <is>
          <t>Vehicle, Fuel &amp; Travel (incl. tolls)</t>
        </is>
      </c>
      <c r="I266" t="inlineStr">
        <is>
          <t>EXPENSE</t>
        </is>
      </c>
    </row>
    <row r="267">
      <c r="A267" s="4" t="n">
        <v>45443</v>
      </c>
      <c r="B267" t="inlineStr">
        <is>
          <t>Capitec</t>
        </is>
      </c>
      <c r="C267" t="inlineStr">
        <is>
          <t>Debit Interest</t>
        </is>
      </c>
      <c r="D267" t="inlineStr"/>
      <c r="E267" s="5" t="n">
        <v>707.03</v>
      </c>
      <c r="G267" s="5" t="n">
        <v>-38178.74</v>
      </c>
      <c r="H267" t="inlineStr">
        <is>
          <t>Bank Charges &amp; Interest</t>
        </is>
      </c>
      <c r="I267" t="inlineStr">
        <is>
          <t>EXPENSE</t>
        </is>
      </c>
    </row>
    <row r="268">
      <c r="A268" s="4" t="n">
        <v>45443</v>
      </c>
      <c r="B268" t="inlineStr">
        <is>
          <t>Capitec</t>
        </is>
      </c>
      <c r="C268" t="inlineStr">
        <is>
          <t>Monthly Service Fee</t>
        </is>
      </c>
      <c r="D268" t="inlineStr"/>
      <c r="E268" s="5" t="n">
        <v>50</v>
      </c>
      <c r="G268" s="5" t="n">
        <v>-38228.74</v>
      </c>
      <c r="H268" t="inlineStr">
        <is>
          <t>Bank Charges &amp; Interest</t>
        </is>
      </c>
      <c r="I268" t="inlineStr">
        <is>
          <t>EXPENSE</t>
        </is>
      </c>
    </row>
    <row r="269">
      <c r="A269" s="4" t="n">
        <v>45443</v>
      </c>
      <c r="B269" t="inlineStr">
        <is>
          <t>FNB</t>
        </is>
      </c>
      <c r="C269" t="inlineStr">
        <is>
          <t>FNB App Rtc Pmt To Car Rental Astra Dli Car Rental</t>
        </is>
      </c>
      <c r="D269" t="inlineStr"/>
      <c r="E269" s="5" t="n">
        <v>2000</v>
      </c>
      <c r="G269" s="5" t="n">
        <v>65011.75</v>
      </c>
      <c r="H269" t="inlineStr">
        <is>
          <t>Vehicle, Fuel &amp; Travel (incl. tolls)</t>
        </is>
      </c>
      <c r="I269" t="inlineStr">
        <is>
          <t>EXPENSE</t>
        </is>
      </c>
    </row>
    <row r="270">
      <c r="A270" s="4" t="n">
        <v>45443</v>
      </c>
      <c r="B270" t="inlineStr">
        <is>
          <t>FNB</t>
        </is>
      </c>
      <c r="C270" t="inlineStr">
        <is>
          <t>Magtape Debit Telkom Sa</t>
        </is>
      </c>
      <c r="D270" t="inlineStr">
        <is>
          <t>139902546767387687</t>
        </is>
      </c>
      <c r="E270" s="5" t="n">
        <v>99</v>
      </c>
      <c r="G270" s="5" t="n">
        <v>64912.75</v>
      </c>
      <c r="H270" t="inlineStr">
        <is>
          <t>Telecoms, IT &amp; Subscriptions</t>
        </is>
      </c>
      <c r="I270" t="inlineStr">
        <is>
          <t>EXPENSE</t>
        </is>
      </c>
    </row>
    <row r="271">
      <c r="A271" s="4" t="n">
        <v>45443</v>
      </c>
      <c r="B271" t="inlineStr">
        <is>
          <t>FNB</t>
        </is>
      </c>
      <c r="C271" t="inlineStr">
        <is>
          <t>Magtape Debit Telkommobi50635241101156721042</t>
        </is>
      </c>
      <c r="D271" t="inlineStr"/>
      <c r="E271" s="5" t="n">
        <v>803.92</v>
      </c>
      <c r="G271" s="5" t="n">
        <v>64108.83</v>
      </c>
      <c r="H271" t="inlineStr">
        <is>
          <t>Telecoms, IT &amp; Subscriptions</t>
        </is>
      </c>
      <c r="I271" t="inlineStr">
        <is>
          <t>EXPENSE</t>
        </is>
      </c>
    </row>
    <row r="272">
      <c r="A272" s="4" t="n">
        <v>45443</v>
      </c>
      <c r="B272" t="inlineStr">
        <is>
          <t>FNB</t>
        </is>
      </c>
      <c r="C272" t="inlineStr">
        <is>
          <t>POS Purchase Snazzy Connection *7363</t>
        </is>
      </c>
      <c r="D272" t="inlineStr">
        <is>
          <t>485442</t>
        </is>
      </c>
      <c r="E272" s="5" t="n">
        <v>146</v>
      </c>
      <c r="G272" s="5" t="n">
        <v>63962.83</v>
      </c>
      <c r="H272" t="inlineStr">
        <is>
          <t>Uncategorized (needs review)</t>
        </is>
      </c>
      <c r="I272" t="inlineStr">
        <is>
          <t>UNCATEGORIZED</t>
        </is>
      </c>
    </row>
    <row r="273">
      <c r="A273" s="4" t="n">
        <v>45443</v>
      </c>
      <c r="B273" t="inlineStr">
        <is>
          <t>FNB</t>
        </is>
      </c>
      <c r="C273" t="inlineStr">
        <is>
          <t>Fuel Purchase Sasol Duduza *7363</t>
        </is>
      </c>
      <c r="D273" t="inlineStr">
        <is>
          <t>485442</t>
        </is>
      </c>
      <c r="E273" s="5" t="n">
        <v>254.9</v>
      </c>
      <c r="G273" s="5" t="n">
        <v>63707.93</v>
      </c>
      <c r="H273" t="inlineStr">
        <is>
          <t>Vehicle, Fuel &amp; Travel (incl. tolls)</t>
        </is>
      </c>
      <c r="I273" t="inlineStr">
        <is>
          <t>EXPENSE</t>
        </is>
      </c>
    </row>
    <row r="274">
      <c r="A274" s="4" t="n">
        <v>45443</v>
      </c>
      <c r="B274" t="inlineStr">
        <is>
          <t>FNB</t>
        </is>
      </c>
      <c r="C274" t="inlineStr">
        <is>
          <t>Fuel Purchase Engen Tsakane Corne *7363</t>
        </is>
      </c>
      <c r="D274" t="inlineStr">
        <is>
          <t>485442</t>
        </is>
      </c>
      <c r="E274" s="5" t="n">
        <v>254.9</v>
      </c>
      <c r="G274" s="5" t="n">
        <v>63453.03</v>
      </c>
      <c r="H274" t="inlineStr">
        <is>
          <t>Vehicle, Fuel &amp; Travel (incl. tolls)</t>
        </is>
      </c>
      <c r="I274" t="inlineStr">
        <is>
          <t>EXPENSE</t>
        </is>
      </c>
    </row>
    <row r="275">
      <c r="A275" s="4" t="n">
        <v>45443</v>
      </c>
      <c r="B275" t="inlineStr">
        <is>
          <t>FNB</t>
        </is>
      </c>
      <c r="C275" t="inlineStr">
        <is>
          <t>VAT Charge Redirected From</t>
        </is>
      </c>
      <c r="D275" t="inlineStr">
        <is>
          <t>62858407630</t>
        </is>
      </c>
      <c r="E275" s="5" t="n">
        <v>15.39</v>
      </c>
      <c r="G275" s="5" t="n">
        <v>63437.64</v>
      </c>
      <c r="H275" t="inlineStr">
        <is>
          <t>Bank Charges &amp; Interest</t>
        </is>
      </c>
      <c r="I275" t="inlineStr">
        <is>
          <t>EXPENSE</t>
        </is>
      </c>
    </row>
    <row r="276">
      <c r="A276" s="4" t="n">
        <v>45444</v>
      </c>
      <c r="B276" t="inlineStr">
        <is>
          <t>FNB</t>
        </is>
      </c>
      <c r="C276" t="inlineStr">
        <is>
          <t>Send Money App Dr Send</t>
        </is>
      </c>
      <c r="D276" t="inlineStr">
        <is>
          <t>27785011462</t>
        </is>
      </c>
      <c r="E276" s="5" t="n">
        <v>350</v>
      </c>
      <c r="G276" s="5" t="n">
        <v>63087.64</v>
      </c>
      <c r="H276" t="inlineStr">
        <is>
          <t>Possible Personal / Drawings (flagged - not yet classified as business or personal)</t>
        </is>
      </c>
      <c r="I276" t="inlineStr">
        <is>
          <t>DRAWINGS</t>
        </is>
      </c>
    </row>
    <row r="277">
      <c r="A277" s="4" t="n">
        <v>45444</v>
      </c>
      <c r="B277" t="inlineStr">
        <is>
          <t>FNB</t>
        </is>
      </c>
      <c r="C277" t="inlineStr">
        <is>
          <t>FNB App Transfer From Lab/24/Sityo</t>
        </is>
      </c>
      <c r="D277" t="inlineStr"/>
      <c r="F277" s="5" t="n">
        <v>30000</v>
      </c>
      <c r="G277" s="5" t="n">
        <v>93087.64</v>
      </c>
      <c r="H277" t="inlineStr">
        <is>
          <t>Fee Income Received</t>
        </is>
      </c>
      <c r="I277" t="inlineStr">
        <is>
          <t>INCOME</t>
        </is>
      </c>
    </row>
    <row r="278">
      <c r="A278" s="4" t="n">
        <v>45444</v>
      </c>
      <c r="B278" t="inlineStr">
        <is>
          <t>FNB</t>
        </is>
      </c>
      <c r="C278" t="inlineStr">
        <is>
          <t>FNB App Payment To Adv Nombewu/Sityo Dli/Lab/24/Sityo</t>
        </is>
      </c>
      <c r="D278" t="inlineStr"/>
      <c r="E278" s="5" t="n">
        <v>15000</v>
      </c>
      <c r="G278" s="5" t="n">
        <v>78087.64</v>
      </c>
      <c r="H278" t="inlineStr">
        <is>
          <t>Legal Disbursements &amp; Counsel Fees (Sheriff/Advocate/LPC/RAF/Conveyancer)</t>
        </is>
      </c>
      <c r="I278" t="inlineStr">
        <is>
          <t>EXPENSE</t>
        </is>
      </c>
    </row>
    <row r="279">
      <c r="A279" s="4" t="n">
        <v>45444</v>
      </c>
      <c r="B279" t="inlineStr">
        <is>
          <t>FNB</t>
        </is>
      </c>
      <c r="C279" t="inlineStr">
        <is>
          <t>17731</t>
        </is>
      </c>
      <c r="D279" t="inlineStr"/>
      <c r="E279" s="5" t="n">
        <v>5508.1</v>
      </c>
      <c r="G279" s="5" t="n">
        <v>72579.53999999999</v>
      </c>
      <c r="H279" t="inlineStr">
        <is>
          <t>Legal Disbursements &amp; Counsel Fees (Sheriff/Advocate/LPC/RAF/Conveyancer)</t>
        </is>
      </c>
      <c r="I279" t="inlineStr">
        <is>
          <t>EXPENSE</t>
        </is>
      </c>
    </row>
    <row r="280">
      <c r="A280" s="4" t="n">
        <v>45444</v>
      </c>
      <c r="B280" t="inlineStr">
        <is>
          <t>FNB</t>
        </is>
      </c>
      <c r="C280" t="inlineStr"/>
      <c r="D280" t="inlineStr"/>
      <c r="E280" s="5" t="n">
        <v>693.34</v>
      </c>
      <c r="G280" s="5" t="n">
        <v>71886.2</v>
      </c>
      <c r="H280" t="inlineStr">
        <is>
          <t>Uncategorized (needs review)</t>
        </is>
      </c>
      <c r="I280" t="inlineStr">
        <is>
          <t>UNCATEGORIZED</t>
        </is>
      </c>
    </row>
    <row r="281">
      <c r="A281" s="4" t="n">
        <v>45444</v>
      </c>
      <c r="B281" t="inlineStr">
        <is>
          <t>FNB</t>
        </is>
      </c>
      <c r="C281" t="inlineStr">
        <is>
          <t>Magtape Debit Axxess Netcash</t>
        </is>
      </c>
      <c r="D281" t="inlineStr">
        <is>
          <t>280684805</t>
        </is>
      </c>
      <c r="E281" s="5" t="n">
        <v>199</v>
      </c>
      <c r="G281" s="5" t="n">
        <v>71687.2</v>
      </c>
      <c r="H281" t="inlineStr">
        <is>
          <t>Telecoms, IT &amp; Subscriptions</t>
        </is>
      </c>
      <c r="I281" t="inlineStr">
        <is>
          <t>EXPENSE</t>
        </is>
      </c>
    </row>
    <row r="282">
      <c r="A282" s="4" t="n">
        <v>45446</v>
      </c>
      <c r="B282" t="inlineStr">
        <is>
          <t>FNB</t>
        </is>
      </c>
      <c r="C282" t="inlineStr">
        <is>
          <t>ATM Cash 485442*7363</t>
        </is>
      </c>
      <c r="D282" t="inlineStr">
        <is>
          <t>00505172</t>
        </is>
      </c>
      <c r="E282" s="5" t="n">
        <v>1000</v>
      </c>
      <c r="G282" s="5" t="n">
        <v>70687.2</v>
      </c>
      <c r="H282" t="inlineStr">
        <is>
          <t>Possible Personal / Drawings (flagged - not yet classified as business or personal)</t>
        </is>
      </c>
      <c r="I282" t="inlineStr">
        <is>
          <t>DRAWINGS</t>
        </is>
      </c>
    </row>
    <row r="283">
      <c r="A283" s="4" t="n">
        <v>45446</v>
      </c>
      <c r="B283" t="inlineStr">
        <is>
          <t>FNB</t>
        </is>
      </c>
      <c r="C283" t="inlineStr">
        <is>
          <t>FNB App Payment To Laptop Ilife Service Dlamini Legal Inv067</t>
        </is>
      </c>
      <c r="D283" t="inlineStr"/>
      <c r="E283" s="5" t="n">
        <v>350</v>
      </c>
      <c r="G283" s="5" t="n">
        <v>70337.2</v>
      </c>
      <c r="H283" t="inlineStr">
        <is>
          <t>Uncategorized (needs review)</t>
        </is>
      </c>
      <c r="I283" t="inlineStr">
        <is>
          <t>UNCATEGORIZED</t>
        </is>
      </c>
    </row>
    <row r="284">
      <c r="A284" s="4" t="n">
        <v>45446</v>
      </c>
      <c r="B284" t="inlineStr">
        <is>
          <t>FNB</t>
        </is>
      </c>
      <c r="C284" t="inlineStr">
        <is>
          <t>POS Purchase Bolt *7363</t>
        </is>
      </c>
      <c r="D284" t="inlineStr">
        <is>
          <t>485442</t>
        </is>
      </c>
      <c r="E284" s="5" t="n">
        <v>36</v>
      </c>
      <c r="G284" s="5" t="n">
        <v>70301.2</v>
      </c>
      <c r="H284" t="inlineStr">
        <is>
          <t>Possible Personal / Drawings (flagged - not yet classified as business or personal)</t>
        </is>
      </c>
      <c r="I284" t="inlineStr">
        <is>
          <t>DRAWINGS</t>
        </is>
      </c>
    </row>
    <row r="285">
      <c r="A285" s="4" t="n">
        <v>45446</v>
      </c>
      <c r="B285" t="inlineStr">
        <is>
          <t>FNB</t>
        </is>
      </c>
      <c r="C285" t="inlineStr">
        <is>
          <t>POS Purchase Alert Engine Parts *7363</t>
        </is>
      </c>
      <c r="D285" t="inlineStr">
        <is>
          <t>485442</t>
        </is>
      </c>
      <c r="E285" s="5" t="n">
        <v>393.3</v>
      </c>
      <c r="G285" s="5" t="n">
        <v>69907.89999999999</v>
      </c>
      <c r="H285" t="inlineStr">
        <is>
          <t>Vehicle, Fuel &amp; Travel (incl. tolls)</t>
        </is>
      </c>
      <c r="I285" t="inlineStr">
        <is>
          <t>EXPENSE</t>
        </is>
      </c>
    </row>
    <row r="286">
      <c r="A286" s="4" t="n">
        <v>45446</v>
      </c>
      <c r="B286" t="inlineStr">
        <is>
          <t>FNB</t>
        </is>
      </c>
      <c r="C286" t="inlineStr">
        <is>
          <t>POS Purchase Goldwagen JHB Cbd *7363</t>
        </is>
      </c>
      <c r="D286" t="inlineStr">
        <is>
          <t>485442</t>
        </is>
      </c>
      <c r="E286" s="5" t="n">
        <v>595</v>
      </c>
      <c r="G286" s="5" t="n">
        <v>69312.89999999999</v>
      </c>
      <c r="H286" t="inlineStr">
        <is>
          <t>Vehicle, Fuel &amp; Travel (incl. tolls)</t>
        </is>
      </c>
      <c r="I286" t="inlineStr">
        <is>
          <t>EXPENSE</t>
        </is>
      </c>
    </row>
    <row r="287">
      <c r="A287" s="4" t="n">
        <v>45446</v>
      </c>
      <c r="B287" t="inlineStr">
        <is>
          <t>FNB</t>
        </is>
      </c>
      <c r="C287" t="inlineStr">
        <is>
          <t>Fuel Purchase Shell Langa Motors *7363</t>
        </is>
      </c>
      <c r="D287" t="inlineStr">
        <is>
          <t>485442</t>
        </is>
      </c>
      <c r="E287" s="5" t="n">
        <v>251.5</v>
      </c>
      <c r="G287" s="5" t="n">
        <v>69061.39999999999</v>
      </c>
      <c r="H287" t="inlineStr">
        <is>
          <t>Vehicle, Fuel &amp; Travel (incl. tolls)</t>
        </is>
      </c>
      <c r="I287" t="inlineStr">
        <is>
          <t>EXPENSE</t>
        </is>
      </c>
    </row>
    <row r="288">
      <c r="A288" s="4" t="n">
        <v>45446</v>
      </c>
      <c r="B288" t="inlineStr">
        <is>
          <t>FNB</t>
        </is>
      </c>
      <c r="C288" t="inlineStr">
        <is>
          <t>Fuel Purchase Shell Pj Service St *7363</t>
        </is>
      </c>
      <c r="D288" t="inlineStr">
        <is>
          <t>485442</t>
        </is>
      </c>
      <c r="E288" s="5" t="n">
        <v>254.9</v>
      </c>
      <c r="G288" s="5" t="n">
        <v>68806.5</v>
      </c>
      <c r="H288" t="inlineStr">
        <is>
          <t>Vehicle, Fuel &amp; Travel (incl. tolls)</t>
        </is>
      </c>
      <c r="I288" t="inlineStr">
        <is>
          <t>EXPENSE</t>
        </is>
      </c>
    </row>
    <row r="289">
      <c r="A289" s="4" t="n">
        <v>45447</v>
      </c>
      <c r="B289" t="inlineStr">
        <is>
          <t>FNB</t>
        </is>
      </c>
      <c r="C289" t="inlineStr">
        <is>
          <t>FNB App Payment To Thobakga Masters Fee Mohjhb-32483/2021</t>
        </is>
      </c>
      <c r="D289" t="inlineStr"/>
      <c r="E289" s="5" t="n">
        <v>800</v>
      </c>
      <c r="G289" s="5" t="n">
        <v>68006.5</v>
      </c>
      <c r="H289" t="inlineStr">
        <is>
          <t>Legal Disbursements &amp; Counsel Fees (Sheriff/Advocate/LPC/RAF/Conveyancer)</t>
        </is>
      </c>
      <c r="I289" t="inlineStr">
        <is>
          <t>EXPENSE</t>
        </is>
      </c>
    </row>
    <row r="290">
      <c r="A290" s="4" t="n">
        <v>45447</v>
      </c>
      <c r="B290" t="inlineStr">
        <is>
          <t>FNB</t>
        </is>
      </c>
      <c r="C290" t="inlineStr">
        <is>
          <t>FNB App Payment To Nhlapo Masters Fee Mohjhb-11658/2022</t>
        </is>
      </c>
      <c r="D290" t="inlineStr"/>
      <c r="E290" s="5" t="n">
        <v>1000</v>
      </c>
      <c r="G290" s="5" t="n">
        <v>67006.5</v>
      </c>
      <c r="H290" t="inlineStr">
        <is>
          <t>Legal Disbursements &amp; Counsel Fees (Sheriff/Advocate/LPC/RAF/Conveyancer)</t>
        </is>
      </c>
      <c r="I290" t="inlineStr">
        <is>
          <t>EXPENSE</t>
        </is>
      </c>
    </row>
    <row r="291">
      <c r="A291" s="4" t="n">
        <v>45447</v>
      </c>
      <c r="B291" t="inlineStr">
        <is>
          <t>FNB</t>
        </is>
      </c>
      <c r="C291" t="inlineStr">
        <is>
          <t>FNB App Payment To Carol Matladi Estate Dlamini Legal Inc</t>
        </is>
      </c>
      <c r="D291" t="inlineStr"/>
      <c r="E291" s="5" t="n">
        <v>800</v>
      </c>
      <c r="G291" s="5" t="n">
        <v>66206.5</v>
      </c>
      <c r="H291" t="inlineStr">
        <is>
          <t>Uncategorized (needs review)</t>
        </is>
      </c>
      <c r="I291" t="inlineStr">
        <is>
          <t>UNCATEGORIZED</t>
        </is>
      </c>
    </row>
    <row r="292">
      <c r="A292" s="4" t="n">
        <v>45447</v>
      </c>
      <c r="B292" t="inlineStr">
        <is>
          <t>FNB</t>
        </is>
      </c>
      <c r="C292" t="inlineStr">
        <is>
          <t>POS Purchase Hyper Midas *7363</t>
        </is>
      </c>
      <c r="D292" t="inlineStr">
        <is>
          <t>485442</t>
        </is>
      </c>
      <c r="E292" s="5" t="n">
        <v>30</v>
      </c>
      <c r="G292" s="5" t="n">
        <v>66176.5</v>
      </c>
      <c r="H292" t="inlineStr">
        <is>
          <t>Vehicle, Fuel &amp; Travel (incl. tolls)</t>
        </is>
      </c>
      <c r="I292" t="inlineStr">
        <is>
          <t>EXPENSE</t>
        </is>
      </c>
    </row>
    <row r="293">
      <c r="A293" s="4" t="n">
        <v>45447</v>
      </c>
      <c r="B293" t="inlineStr">
        <is>
          <t>FNB</t>
        </is>
      </c>
      <c r="C293" t="inlineStr">
        <is>
          <t>POS Purchase Broadway Midas *7363</t>
        </is>
      </c>
      <c r="D293" t="inlineStr">
        <is>
          <t>485442</t>
        </is>
      </c>
      <c r="E293" s="5" t="n">
        <v>219.35</v>
      </c>
      <c r="G293" s="5" t="n">
        <v>65957.14999999999</v>
      </c>
      <c r="H293" t="inlineStr">
        <is>
          <t>Vehicle, Fuel &amp; Travel (incl. tolls)</t>
        </is>
      </c>
      <c r="I293" t="inlineStr">
        <is>
          <t>EXPENSE</t>
        </is>
      </c>
    </row>
    <row r="294">
      <c r="A294" s="4" t="n">
        <v>45447</v>
      </c>
      <c r="B294" t="inlineStr">
        <is>
          <t>FNB</t>
        </is>
      </c>
      <c r="C294" t="inlineStr">
        <is>
          <t>POS Purchase The Spare Connectio *7363</t>
        </is>
      </c>
      <c r="D294" t="inlineStr">
        <is>
          <t>485442</t>
        </is>
      </c>
      <c r="E294" s="5" t="n">
        <v>523.9</v>
      </c>
      <c r="G294" s="5" t="n">
        <v>65433.25</v>
      </c>
      <c r="H294" t="inlineStr">
        <is>
          <t>Vehicle, Fuel &amp; Travel (incl. tolls)</t>
        </is>
      </c>
      <c r="I294" t="inlineStr">
        <is>
          <t>EXPENSE</t>
        </is>
      </c>
    </row>
    <row r="295">
      <c r="A295" s="4" t="n">
        <v>45448</v>
      </c>
      <c r="B295" t="inlineStr">
        <is>
          <t>FNB</t>
        </is>
      </c>
      <c r="C295" t="inlineStr">
        <is>
          <t>POS Purchase Bolt *7363</t>
        </is>
      </c>
      <c r="D295" t="inlineStr">
        <is>
          <t>485442</t>
        </is>
      </c>
      <c r="E295" s="5" t="n">
        <v>25</v>
      </c>
      <c r="G295" s="5" t="n">
        <v>65408.25</v>
      </c>
      <c r="H295" t="inlineStr">
        <is>
          <t>Possible Personal / Drawings (flagged - not yet classified as business or personal)</t>
        </is>
      </c>
      <c r="I295" t="inlineStr">
        <is>
          <t>DRAWINGS</t>
        </is>
      </c>
    </row>
    <row r="296">
      <c r="A296" s="4" t="n">
        <v>45448</v>
      </c>
      <c r="B296" t="inlineStr">
        <is>
          <t>FNB</t>
        </is>
      </c>
      <c r="C296" t="inlineStr">
        <is>
          <t>POS Purchase Bolt *7363</t>
        </is>
      </c>
      <c r="D296" t="inlineStr">
        <is>
          <t>485442</t>
        </is>
      </c>
      <c r="E296" s="5" t="n">
        <v>38</v>
      </c>
      <c r="G296" s="5" t="n">
        <v>65370.25</v>
      </c>
      <c r="H296" t="inlineStr">
        <is>
          <t>Possible Personal / Drawings (flagged - not yet classified as business or personal)</t>
        </is>
      </c>
      <c r="I296" t="inlineStr">
        <is>
          <t>DRAWINGS</t>
        </is>
      </c>
    </row>
    <row r="297">
      <c r="A297" s="4" t="n">
        <v>45448</v>
      </c>
      <c r="B297" t="inlineStr">
        <is>
          <t>FNB</t>
        </is>
      </c>
      <c r="C297" t="inlineStr">
        <is>
          <t>POS Purchase Vox Moto *7363</t>
        </is>
      </c>
      <c r="D297" t="inlineStr">
        <is>
          <t>485442</t>
        </is>
      </c>
      <c r="E297" s="5" t="n">
        <v>178.7</v>
      </c>
      <c r="G297" s="5" t="n">
        <v>65191.55</v>
      </c>
      <c r="H297" t="inlineStr">
        <is>
          <t>Uncategorized (needs review)</t>
        </is>
      </c>
      <c r="I297" t="inlineStr">
        <is>
          <t>UNCATEGORIZED</t>
        </is>
      </c>
    </row>
    <row r="298">
      <c r="A298" s="4" t="n">
        <v>45448</v>
      </c>
      <c r="B298" t="inlineStr">
        <is>
          <t>FNB</t>
        </is>
      </c>
      <c r="C298" t="inlineStr">
        <is>
          <t>POS Purchase Checkershyper Eastg *7363</t>
        </is>
      </c>
      <c r="D298" t="inlineStr">
        <is>
          <t>485442</t>
        </is>
      </c>
      <c r="E298" s="5" t="n">
        <v>281.19</v>
      </c>
      <c r="G298" s="5" t="n">
        <v>64910.36</v>
      </c>
      <c r="H298" t="inlineStr">
        <is>
          <t>Possible Personal / Drawings (flagged - not yet classified as business or personal)</t>
        </is>
      </c>
      <c r="I298" t="inlineStr">
        <is>
          <t>DRAWINGS</t>
        </is>
      </c>
    </row>
    <row r="299">
      <c r="A299" s="4" t="n">
        <v>45448</v>
      </c>
      <c r="B299" t="inlineStr">
        <is>
          <t>FNB</t>
        </is>
      </c>
      <c r="C299" t="inlineStr">
        <is>
          <t>Fuel Purchase Engen Tsakane Corne *7363</t>
        </is>
      </c>
      <c r="D299" t="inlineStr">
        <is>
          <t>485442</t>
        </is>
      </c>
      <c r="E299" s="5" t="n">
        <v>251.5</v>
      </c>
      <c r="G299" s="5" t="n">
        <v>64658.86</v>
      </c>
      <c r="H299" t="inlineStr">
        <is>
          <t>Vehicle, Fuel &amp; Travel (incl. tolls)</t>
        </is>
      </c>
      <c r="I299" t="inlineStr">
        <is>
          <t>EXPENSE</t>
        </is>
      </c>
    </row>
    <row r="300">
      <c r="A300" s="4" t="n">
        <v>45448</v>
      </c>
      <c r="B300" t="inlineStr">
        <is>
          <t>FNB</t>
        </is>
      </c>
      <c r="C300" t="inlineStr">
        <is>
          <t>Fuel Purchase BP M2 *7363</t>
        </is>
      </c>
      <c r="D300" t="inlineStr">
        <is>
          <t>485442</t>
        </is>
      </c>
      <c r="E300" s="5" t="n">
        <v>377.25</v>
      </c>
      <c r="G300" s="5" t="n">
        <v>64281.61</v>
      </c>
      <c r="H300" t="inlineStr">
        <is>
          <t>Vehicle, Fuel &amp; Travel (incl. tolls)</t>
        </is>
      </c>
      <c r="I300" t="inlineStr">
        <is>
          <t>EXPENSE</t>
        </is>
      </c>
    </row>
    <row r="301">
      <c r="A301" s="4" t="n">
        <v>45449</v>
      </c>
      <c r="B301" t="inlineStr">
        <is>
          <t>Capitec</t>
        </is>
      </c>
      <c r="C301" t="inlineStr">
        <is>
          <t>Inward EFT Credit DLAMINI LEGAL INC- F</t>
        </is>
      </c>
      <c r="D301" t="inlineStr"/>
      <c r="F301" s="5" t="n">
        <v>12000</v>
      </c>
      <c r="G301" s="5" t="n">
        <v>-26228.74</v>
      </c>
      <c r="H301" t="inlineStr">
        <is>
          <t>Inter-account Transfer (Capitec&lt;-&gt;FNB, eliminated)</t>
        </is>
      </c>
      <c r="I301" t="inlineStr">
        <is>
          <t>TRANSFER</t>
        </is>
      </c>
    </row>
    <row r="302">
      <c r="A302" s="4" t="n">
        <v>45449</v>
      </c>
      <c r="B302" t="inlineStr">
        <is>
          <t>FNB</t>
        </is>
      </c>
      <c r="C302" t="inlineStr">
        <is>
          <t>FNB App Payment To Rent Office</t>
        </is>
      </c>
      <c r="D302" t="inlineStr">
        <is>
          <t>121542</t>
        </is>
      </c>
      <c r="E302" s="5" t="n">
        <v>3960.62</v>
      </c>
      <c r="G302" s="5" t="n">
        <v>60320.99</v>
      </c>
      <c r="H302" t="inlineStr">
        <is>
          <t>Rent Expense</t>
        </is>
      </c>
      <c r="I302" t="inlineStr">
        <is>
          <t>EXPENSE</t>
        </is>
      </c>
    </row>
    <row r="303">
      <c r="A303" s="4" t="n">
        <v>45449</v>
      </c>
      <c r="B303" t="inlineStr">
        <is>
          <t>FNB</t>
        </is>
      </c>
      <c r="C303" t="inlineStr">
        <is>
          <t>FNB App Payment To Dlamini Legal Inc- C Dlamini Legal Inc- F</t>
        </is>
      </c>
      <c r="D303" t="inlineStr"/>
      <c r="E303" s="5" t="n">
        <v>12000</v>
      </c>
      <c r="G303" s="5" t="n">
        <v>48320.99</v>
      </c>
      <c r="H303" t="inlineStr">
        <is>
          <t>Inter-account Transfer (Capitec&lt;-&gt;FNB, eliminated)</t>
        </is>
      </c>
      <c r="I303" t="inlineStr">
        <is>
          <t>TRANSFER</t>
        </is>
      </c>
    </row>
    <row r="304">
      <c r="A304" s="4" t="n">
        <v>45449</v>
      </c>
      <c r="B304" t="inlineStr">
        <is>
          <t>FNB</t>
        </is>
      </c>
      <c r="C304" t="inlineStr">
        <is>
          <t>POS Purchase Gosforth East Plaza *7363</t>
        </is>
      </c>
      <c r="D304" t="inlineStr">
        <is>
          <t>485442</t>
        </is>
      </c>
      <c r="E304" s="5" t="n">
        <v>7</v>
      </c>
      <c r="G304" s="5" t="n">
        <v>48313.99</v>
      </c>
      <c r="H304" t="inlineStr">
        <is>
          <t>Vehicle, Fuel &amp; Travel (incl. tolls)</t>
        </is>
      </c>
      <c r="I304" t="inlineStr">
        <is>
          <t>EXPENSE</t>
        </is>
      </c>
    </row>
    <row r="305">
      <c r="A305" s="4" t="n">
        <v>45449</v>
      </c>
      <c r="B305" t="inlineStr">
        <is>
          <t>FNB</t>
        </is>
      </c>
      <c r="C305" t="inlineStr">
        <is>
          <t>POS Purchase Gosforth East Plaza *7363</t>
        </is>
      </c>
      <c r="D305" t="inlineStr">
        <is>
          <t>485442</t>
        </is>
      </c>
      <c r="E305" s="5" t="n">
        <v>7</v>
      </c>
      <c r="G305" s="5" t="n">
        <v>48306.99</v>
      </c>
      <c r="H305" t="inlineStr">
        <is>
          <t>Vehicle, Fuel &amp; Travel (incl. tolls)</t>
        </is>
      </c>
      <c r="I305" t="inlineStr">
        <is>
          <t>EXPENSE</t>
        </is>
      </c>
    </row>
    <row r="306">
      <c r="A306" s="4" t="n">
        <v>45449</v>
      </c>
      <c r="B306" t="inlineStr">
        <is>
          <t>FNB</t>
        </is>
      </c>
      <c r="C306" t="inlineStr">
        <is>
          <t>POS Purchase Gosforth Plaza *7363</t>
        </is>
      </c>
      <c r="D306" t="inlineStr">
        <is>
          <t>485442</t>
        </is>
      </c>
      <c r="E306" s="5" t="n">
        <v>15.5</v>
      </c>
      <c r="G306" s="5" t="n">
        <v>48291.49</v>
      </c>
      <c r="H306" t="inlineStr">
        <is>
          <t>Vehicle, Fuel &amp; Travel (incl. tolls)</t>
        </is>
      </c>
      <c r="I306" t="inlineStr">
        <is>
          <t>EXPENSE</t>
        </is>
      </c>
    </row>
    <row r="307">
      <c r="A307" s="4" t="n">
        <v>45449</v>
      </c>
      <c r="B307" t="inlineStr">
        <is>
          <t>FNB</t>
        </is>
      </c>
      <c r="C307" t="inlineStr">
        <is>
          <t>POS Purchase Bolt *7363</t>
        </is>
      </c>
      <c r="D307" t="inlineStr">
        <is>
          <t>485442</t>
        </is>
      </c>
      <c r="E307" s="5" t="n">
        <v>19</v>
      </c>
      <c r="G307" s="5" t="n">
        <v>48272.49</v>
      </c>
      <c r="H307" t="inlineStr">
        <is>
          <t>Possible Personal / Drawings (flagged - not yet classified as business or personal)</t>
        </is>
      </c>
      <c r="I307" t="inlineStr">
        <is>
          <t>DRAWINGS</t>
        </is>
      </c>
    </row>
    <row r="308">
      <c r="A308" s="4" t="n">
        <v>45449</v>
      </c>
      <c r="B308" t="inlineStr">
        <is>
          <t>FNB</t>
        </is>
      </c>
      <c r="C308" t="inlineStr">
        <is>
          <t>POS Purchase Bolt *7363</t>
        </is>
      </c>
      <c r="D308" t="inlineStr">
        <is>
          <t>485442</t>
        </is>
      </c>
      <c r="E308" s="5" t="n">
        <v>37</v>
      </c>
      <c r="G308" s="5" t="n">
        <v>48235.49</v>
      </c>
      <c r="H308" t="inlineStr">
        <is>
          <t>Possible Personal / Drawings (flagged - not yet classified as business or personal)</t>
        </is>
      </c>
      <c r="I308" t="inlineStr">
        <is>
          <t>DRAWINGS</t>
        </is>
      </c>
    </row>
    <row r="309">
      <c r="A309" s="4" t="n">
        <v>45450</v>
      </c>
      <c r="B309" t="inlineStr">
        <is>
          <t>FNB</t>
        </is>
      </c>
      <c r="C309" t="inlineStr">
        <is>
          <t>Send Money App Dr Send</t>
        </is>
      </c>
      <c r="D309" t="inlineStr">
        <is>
          <t>27825424618</t>
        </is>
      </c>
      <c r="E309" s="5" t="n">
        <v>800</v>
      </c>
      <c r="G309" s="5" t="n">
        <v>47435.49</v>
      </c>
      <c r="H309" t="inlineStr">
        <is>
          <t>Possible Personal / Drawings (flagged - not yet classified as business or personal)</t>
        </is>
      </c>
      <c r="I309" t="inlineStr">
        <is>
          <t>DRAWINGS</t>
        </is>
      </c>
    </row>
    <row r="310">
      <c r="A310" s="4" t="n">
        <v>45450</v>
      </c>
      <c r="B310" t="inlineStr">
        <is>
          <t>FNB</t>
        </is>
      </c>
      <c r="C310" t="inlineStr">
        <is>
          <t>FNB App Rtc Pmt To Loan Account Refund Dli</t>
        </is>
      </c>
      <c r="D310" t="inlineStr"/>
      <c r="E310" s="5" t="n">
        <v>2500</v>
      </c>
      <c r="G310" s="5" t="n">
        <v>44935.49</v>
      </c>
      <c r="H310" t="inlineStr">
        <is>
          <t>Loan Repayments / Advances (Financing)</t>
        </is>
      </c>
      <c r="I310" t="inlineStr">
        <is>
          <t>FINANCING</t>
        </is>
      </c>
    </row>
    <row r="311">
      <c r="A311" s="4" t="n">
        <v>45450</v>
      </c>
      <c r="B311" t="inlineStr">
        <is>
          <t>FNB</t>
        </is>
      </c>
      <c r="C311" t="inlineStr">
        <is>
          <t>POS Purchase Dalpark Plaza *7363</t>
        </is>
      </c>
      <c r="D311" t="inlineStr">
        <is>
          <t>485442</t>
        </is>
      </c>
      <c r="E311" s="5" t="n">
        <v>14.5</v>
      </c>
      <c r="G311" s="5" t="n">
        <v>44920.99</v>
      </c>
      <c r="H311" t="inlineStr">
        <is>
          <t>Uncategorized (needs review)</t>
        </is>
      </c>
      <c r="I311" t="inlineStr">
        <is>
          <t>UNCATEGORIZED</t>
        </is>
      </c>
    </row>
    <row r="312">
      <c r="A312" s="4" t="n">
        <v>45450</v>
      </c>
      <c r="B312" t="inlineStr">
        <is>
          <t>FNB</t>
        </is>
      </c>
      <c r="C312" t="inlineStr">
        <is>
          <t>Fuel Purchase Engen Lorentzville *7363</t>
        </is>
      </c>
      <c r="D312" t="inlineStr">
        <is>
          <t>485442</t>
        </is>
      </c>
      <c r="E312" s="5" t="n">
        <v>239.1</v>
      </c>
      <c r="G312" s="5" t="n">
        <v>44681.89</v>
      </c>
      <c r="H312" t="inlineStr">
        <is>
          <t>Vehicle, Fuel &amp; Travel (incl. tolls)</t>
        </is>
      </c>
      <c r="I312" t="inlineStr">
        <is>
          <t>EXPENSE</t>
        </is>
      </c>
    </row>
    <row r="313">
      <c r="A313" s="4" t="n">
        <v>45450</v>
      </c>
      <c r="B313" t="inlineStr">
        <is>
          <t>FNB</t>
        </is>
      </c>
      <c r="C313" t="inlineStr"/>
      <c r="D313" t="inlineStr"/>
      <c r="E313" s="5" t="n">
        <v>315</v>
      </c>
      <c r="G313" s="5" t="n">
        <v>44366.89</v>
      </c>
      <c r="H313" t="inlineStr">
        <is>
          <t>Uncategorized (needs review)</t>
        </is>
      </c>
      <c r="I313" t="inlineStr">
        <is>
          <t>UNCATEGORIZED</t>
        </is>
      </c>
    </row>
    <row r="314">
      <c r="A314" s="4" t="n">
        <v>45450</v>
      </c>
      <c r="B314" t="inlineStr">
        <is>
          <t>FNB</t>
        </is>
      </c>
      <c r="C314" t="inlineStr"/>
      <c r="D314" t="inlineStr"/>
      <c r="E314" s="5" t="n">
        <v>124.2</v>
      </c>
      <c r="G314" s="5" t="n">
        <v>44242.69</v>
      </c>
      <c r="H314" t="inlineStr">
        <is>
          <t>Uncategorized (needs review)</t>
        </is>
      </c>
      <c r="I314" t="inlineStr">
        <is>
          <t>UNCATEGORIZED</t>
        </is>
      </c>
    </row>
    <row r="315">
      <c r="A315" s="4" t="n">
        <v>45451</v>
      </c>
      <c r="B315" t="inlineStr">
        <is>
          <t>FNB</t>
        </is>
      </c>
      <c r="C315" t="inlineStr">
        <is>
          <t>POS Purchase Gosforth East Plaza *7363</t>
        </is>
      </c>
      <c r="D315" t="inlineStr">
        <is>
          <t>485442</t>
        </is>
      </c>
      <c r="E315" s="5" t="n">
        <v>7</v>
      </c>
      <c r="G315" s="5" t="n">
        <v>44235.69</v>
      </c>
      <c r="H315" t="inlineStr">
        <is>
          <t>Vehicle, Fuel &amp; Travel (incl. tolls)</t>
        </is>
      </c>
      <c r="I315" t="inlineStr">
        <is>
          <t>EXPENSE</t>
        </is>
      </c>
    </row>
    <row r="316">
      <c r="A316" s="4" t="n">
        <v>45451</v>
      </c>
      <c r="B316" t="inlineStr">
        <is>
          <t>FNB</t>
        </is>
      </c>
      <c r="C316" t="inlineStr">
        <is>
          <t>Fuel Purchase Engen Minty ' S *7363</t>
        </is>
      </c>
      <c r="D316" t="inlineStr">
        <is>
          <t>485442</t>
        </is>
      </c>
      <c r="E316" s="5" t="n">
        <v>240.4</v>
      </c>
      <c r="G316" s="5" t="n">
        <v>43995.29</v>
      </c>
      <c r="H316" t="inlineStr">
        <is>
          <t>Vehicle, Fuel &amp; Travel (incl. tolls)</t>
        </is>
      </c>
      <c r="I316" t="inlineStr">
        <is>
          <t>EXPENSE</t>
        </is>
      </c>
    </row>
    <row r="317">
      <c r="A317" s="4" t="n">
        <v>45453</v>
      </c>
      <c r="B317" t="inlineStr">
        <is>
          <t>FNB</t>
        </is>
      </c>
      <c r="C317" t="inlineStr">
        <is>
          <t>Electricity Prepaid Electricity</t>
        </is>
      </c>
      <c r="D317" t="inlineStr">
        <is>
          <t>82200001566</t>
        </is>
      </c>
      <c r="E317" s="5" t="n">
        <v>350</v>
      </c>
      <c r="G317" s="5" t="n">
        <v>43645.29</v>
      </c>
      <c r="H317" t="inlineStr">
        <is>
          <t>Telecoms, IT &amp; Subscriptions</t>
        </is>
      </c>
      <c r="I317" t="inlineStr">
        <is>
          <t>EXPENSE</t>
        </is>
      </c>
    </row>
    <row r="318">
      <c r="A318" s="4" t="n">
        <v>45453</v>
      </c>
      <c r="B318" t="inlineStr">
        <is>
          <t>FNB</t>
        </is>
      </c>
      <c r="C318" t="inlineStr">
        <is>
          <t>POS Purchase Bolt *7363</t>
        </is>
      </c>
      <c r="D318" t="inlineStr">
        <is>
          <t>485442</t>
        </is>
      </c>
      <c r="E318" s="5" t="n">
        <v>31</v>
      </c>
      <c r="G318" s="5" t="n">
        <v>43614.29</v>
      </c>
      <c r="H318" t="inlineStr">
        <is>
          <t>Possible Personal / Drawings (flagged - not yet classified as business or personal)</t>
        </is>
      </c>
      <c r="I318" t="inlineStr">
        <is>
          <t>DRAWINGS</t>
        </is>
      </c>
    </row>
    <row r="319">
      <c r="A319" s="4" t="n">
        <v>45453</v>
      </c>
      <c r="B319" t="inlineStr">
        <is>
          <t>FNB</t>
        </is>
      </c>
      <c r="C319" t="inlineStr">
        <is>
          <t>Fuel Purchase Engen Tsakane Corne *7363</t>
        </is>
      </c>
      <c r="D319" t="inlineStr">
        <is>
          <t>485442</t>
        </is>
      </c>
      <c r="E319" s="5" t="n">
        <v>239.1</v>
      </c>
      <c r="G319" s="5" t="n">
        <v>43375.19</v>
      </c>
      <c r="H319" t="inlineStr">
        <is>
          <t>Vehicle, Fuel &amp; Travel (incl. tolls)</t>
        </is>
      </c>
      <c r="I319" t="inlineStr">
        <is>
          <t>EXPENSE</t>
        </is>
      </c>
    </row>
    <row r="320">
      <c r="A320" s="4" t="n">
        <v>45455</v>
      </c>
      <c r="B320" t="inlineStr">
        <is>
          <t>Capitec</t>
        </is>
      </c>
      <c r="C320" t="inlineStr">
        <is>
          <t>POS Local Purchase ZeroPay PORT ELIZABE AUTH ID 1817 65</t>
        </is>
      </c>
      <c r="D320" t="inlineStr">
        <is>
          <t>0000000000001991</t>
        </is>
      </c>
      <c r="E320" s="5" t="n">
        <v>965.34</v>
      </c>
      <c r="G320" s="5" t="n">
        <v>-27194.08</v>
      </c>
      <c r="H320" t="inlineStr">
        <is>
          <t>Telecoms, IT &amp; Subscriptions</t>
        </is>
      </c>
      <c r="I320" t="inlineStr">
        <is>
          <t>EXPENSE</t>
        </is>
      </c>
    </row>
    <row r="321">
      <c r="A321" s="4" t="n">
        <v>45455</v>
      </c>
      <c r="B321" t="inlineStr">
        <is>
          <t>FNB</t>
        </is>
      </c>
      <c r="C321" t="inlineStr">
        <is>
          <t>Send Money App Dr Send</t>
        </is>
      </c>
      <c r="D321" t="inlineStr">
        <is>
          <t>27785011462</t>
        </is>
      </c>
      <c r="E321" s="5" t="n">
        <v>100</v>
      </c>
      <c r="G321" s="5" t="n">
        <v>43275.19</v>
      </c>
      <c r="H321" t="inlineStr">
        <is>
          <t>Possible Personal / Drawings (flagged - not yet classified as business or personal)</t>
        </is>
      </c>
      <c r="I321" t="inlineStr">
        <is>
          <t>DRAWINGS</t>
        </is>
      </c>
    </row>
    <row r="322">
      <c r="A322" s="4" t="n">
        <v>45455</v>
      </c>
      <c r="B322" t="inlineStr">
        <is>
          <t>FNB</t>
        </is>
      </c>
      <c r="C322" t="inlineStr">
        <is>
          <t>Fuel Purchase BP Heidelberg Road *7363</t>
        </is>
      </c>
      <c r="D322" t="inlineStr">
        <is>
          <t>485442</t>
        </is>
      </c>
      <c r="E322" s="5" t="n">
        <v>239.1</v>
      </c>
      <c r="G322" s="5" t="n">
        <v>43036.09</v>
      </c>
      <c r="H322" t="inlineStr">
        <is>
          <t>Vehicle, Fuel &amp; Travel (incl. tolls)</t>
        </is>
      </c>
      <c r="I322" t="inlineStr">
        <is>
          <t>EXPENSE</t>
        </is>
      </c>
    </row>
    <row r="323">
      <c r="A323" s="4" t="n">
        <v>45455</v>
      </c>
      <c r="B323" t="inlineStr">
        <is>
          <t>FNB</t>
        </is>
      </c>
      <c r="C323" t="inlineStr">
        <is>
          <t>Fuel Purchase Shell Pj Service St *7363</t>
        </is>
      </c>
      <c r="D323" t="inlineStr">
        <is>
          <t>485442</t>
        </is>
      </c>
      <c r="E323" s="5" t="n">
        <v>242.5</v>
      </c>
      <c r="G323" s="5" t="n">
        <v>42793.59</v>
      </c>
      <c r="H323" t="inlineStr">
        <is>
          <t>Vehicle, Fuel &amp; Travel (incl. tolls)</t>
        </is>
      </c>
      <c r="I323" t="inlineStr">
        <is>
          <t>EXPENSE</t>
        </is>
      </c>
    </row>
    <row r="324">
      <c r="A324" s="4" t="n">
        <v>45455</v>
      </c>
      <c r="B324" t="inlineStr">
        <is>
          <t>FNB</t>
        </is>
      </c>
      <c r="C324" t="inlineStr">
        <is>
          <t>Fuel Purchase Shell Castle Garage *7363</t>
        </is>
      </c>
      <c r="D324" t="inlineStr">
        <is>
          <t>485442</t>
        </is>
      </c>
      <c r="E324" s="5" t="n">
        <v>358.65</v>
      </c>
      <c r="G324" s="5" t="n">
        <v>42434.94</v>
      </c>
      <c r="H324" t="inlineStr">
        <is>
          <t>Vehicle, Fuel &amp; Travel (incl. tolls)</t>
        </is>
      </c>
      <c r="I324" t="inlineStr">
        <is>
          <t>EXPENSE</t>
        </is>
      </c>
    </row>
    <row r="325">
      <c r="A325" s="4" t="n">
        <v>45456</v>
      </c>
      <c r="B325" t="inlineStr">
        <is>
          <t>Capitec</t>
        </is>
      </c>
      <c r="C325" t="inlineStr">
        <is>
          <t>Deposit Transfer DLI Refund MN Dlamini SWIFT REF: CONO10050 2749456</t>
        </is>
      </c>
      <c r="D325" t="inlineStr"/>
      <c r="E325" s="5" t="n">
        <v>2500</v>
      </c>
      <c r="G325" s="5" t="n">
        <v>-29694.08</v>
      </c>
      <c r="H325" t="inlineStr">
        <is>
          <t>Fee Income Received</t>
        </is>
      </c>
      <c r="I325" t="inlineStr">
        <is>
          <t>INCOME</t>
        </is>
      </c>
    </row>
    <row r="326">
      <c r="A326" s="4" t="n">
        <v>45456</v>
      </c>
      <c r="B326" t="inlineStr">
        <is>
          <t>Capitec</t>
        </is>
      </c>
      <c r="C326" t="inlineStr">
        <is>
          <t>RTC Deposit Dlamini Legal Inc- F +40000.00 +10305.92</t>
        </is>
      </c>
      <c r="D326" t="inlineStr"/>
      <c r="F326" s="5" t="n">
        <v>40000</v>
      </c>
      <c r="G326" s="5" t="n">
        <v>10305.92</v>
      </c>
      <c r="H326" t="inlineStr">
        <is>
          <t>Inter-account Transfer (Capitec&lt;-&gt;FNB, eliminated)</t>
        </is>
      </c>
      <c r="I326" t="inlineStr">
        <is>
          <t>TRANSFER</t>
        </is>
      </c>
    </row>
    <row r="327">
      <c r="A327" s="4" t="n">
        <v>45456</v>
      </c>
      <c r="B327" t="inlineStr">
        <is>
          <t>Capitec</t>
        </is>
      </c>
      <c r="C327" t="inlineStr">
        <is>
          <t>POS Local Purchase Shoprite Mini JHB CBD JOHANNESBUR AUTH ID 436822</t>
        </is>
      </c>
      <c r="D327" t="inlineStr">
        <is>
          <t>0000000000008213</t>
        </is>
      </c>
      <c r="E327" s="5" t="n">
        <v>236.16</v>
      </c>
      <c r="G327" s="5" t="n">
        <v>10069.76</v>
      </c>
      <c r="H327" t="inlineStr">
        <is>
          <t>Possible Personal / Drawings (flagged - not yet classified as business or personal)</t>
        </is>
      </c>
      <c r="I327" t="inlineStr">
        <is>
          <t>DRAWINGS</t>
        </is>
      </c>
    </row>
    <row r="328">
      <c r="A328" s="4" t="n">
        <v>45456</v>
      </c>
      <c r="B328" t="inlineStr">
        <is>
          <t>FNB</t>
        </is>
      </c>
      <c r="C328" t="inlineStr">
        <is>
          <t>FNB App Rtc Pmt To Dlamini Legal Inc- C Dlamini Legal Inc- F</t>
        </is>
      </c>
      <c r="D328" t="inlineStr"/>
      <c r="E328" s="5" t="n">
        <v>40000</v>
      </c>
      <c r="G328" s="5" t="n">
        <v>2434.94</v>
      </c>
      <c r="H328" t="inlineStr">
        <is>
          <t>Inter-account Transfer (Capitec&lt;-&gt;FNB, eliminated)</t>
        </is>
      </c>
      <c r="I328" t="inlineStr">
        <is>
          <t>TRANSFER</t>
        </is>
      </c>
    </row>
    <row r="329">
      <c r="A329" s="4" t="n">
        <v>45456</v>
      </c>
      <c r="B329" t="inlineStr">
        <is>
          <t>FNB</t>
        </is>
      </c>
      <c r="C329" t="inlineStr">
        <is>
          <t>POS Purchase Dalpark Plaza *7363</t>
        </is>
      </c>
      <c r="D329" t="inlineStr">
        <is>
          <t>485442</t>
        </is>
      </c>
      <c r="E329" s="5" t="n">
        <v>14.5</v>
      </c>
      <c r="G329" s="5" t="n">
        <v>2420.44</v>
      </c>
      <c r="H329" t="inlineStr">
        <is>
          <t>Uncategorized (needs review)</t>
        </is>
      </c>
      <c r="I329" t="inlineStr">
        <is>
          <t>UNCATEGORIZED</t>
        </is>
      </c>
    </row>
    <row r="330">
      <c r="A330" s="4" t="n">
        <v>45456</v>
      </c>
      <c r="B330" t="inlineStr">
        <is>
          <t>FNB</t>
        </is>
      </c>
      <c r="C330" t="inlineStr">
        <is>
          <t>POS Purchase Bolt *7363</t>
        </is>
      </c>
      <c r="D330" t="inlineStr">
        <is>
          <t>485442</t>
        </is>
      </c>
      <c r="E330" s="5" t="n">
        <v>34</v>
      </c>
      <c r="G330" s="5" t="n">
        <v>2386.44</v>
      </c>
      <c r="H330" t="inlineStr">
        <is>
          <t>Possible Personal / Drawings (flagged - not yet classified as business or personal)</t>
        </is>
      </c>
      <c r="I330" t="inlineStr">
        <is>
          <t>DRAWINGS</t>
        </is>
      </c>
    </row>
    <row r="331">
      <c r="A331" s="4" t="n">
        <v>45456</v>
      </c>
      <c r="B331" t="inlineStr">
        <is>
          <t>FNB</t>
        </is>
      </c>
      <c r="C331" t="inlineStr">
        <is>
          <t>POS Purchase Breno Parts *7363</t>
        </is>
      </c>
      <c r="D331" t="inlineStr">
        <is>
          <t>485442</t>
        </is>
      </c>
      <c r="E331" s="5" t="n">
        <v>151.5</v>
      </c>
      <c r="G331" s="5" t="n">
        <v>2234.94</v>
      </c>
      <c r="H331" t="inlineStr">
        <is>
          <t>Uncategorized (needs review)</t>
        </is>
      </c>
      <c r="I331" t="inlineStr">
        <is>
          <t>UNCATEGORIZED</t>
        </is>
      </c>
    </row>
    <row r="332">
      <c r="A332" s="4" t="n">
        <v>45457</v>
      </c>
      <c r="B332" t="inlineStr">
        <is>
          <t>FNB</t>
        </is>
      </c>
      <c r="C332" t="inlineStr">
        <is>
          <t>POS Purchase Gosforth East Plaza *7363</t>
        </is>
      </c>
      <c r="D332" t="inlineStr">
        <is>
          <t>485442</t>
        </is>
      </c>
      <c r="E332" s="5" t="n">
        <v>7</v>
      </c>
      <c r="G332" s="5" t="n">
        <v>2227.94</v>
      </c>
      <c r="H332" t="inlineStr">
        <is>
          <t>Vehicle, Fuel &amp; Travel (incl. tolls)</t>
        </is>
      </c>
      <c r="I332" t="inlineStr">
        <is>
          <t>EXPENSE</t>
        </is>
      </c>
    </row>
    <row r="333">
      <c r="A333" s="4" t="n">
        <v>45457</v>
      </c>
      <c r="B333" t="inlineStr">
        <is>
          <t>FNB</t>
        </is>
      </c>
      <c r="C333" t="inlineStr">
        <is>
          <t>POS Purchase Gosforth East Plaza *7363</t>
        </is>
      </c>
      <c r="D333" t="inlineStr">
        <is>
          <t>485442</t>
        </is>
      </c>
      <c r="E333" s="5" t="n">
        <v>7</v>
      </c>
      <c r="G333" s="5" t="n">
        <v>2220.94</v>
      </c>
      <c r="H333" t="inlineStr">
        <is>
          <t>Vehicle, Fuel &amp; Travel (incl. tolls)</t>
        </is>
      </c>
      <c r="I333" t="inlineStr">
        <is>
          <t>EXPENSE</t>
        </is>
      </c>
    </row>
    <row r="334">
      <c r="A334" s="4" t="n">
        <v>45457</v>
      </c>
      <c r="B334" t="inlineStr">
        <is>
          <t>FNB</t>
        </is>
      </c>
      <c r="C334" t="inlineStr">
        <is>
          <t>POS Purchase Gosforth East Plaza *7363</t>
        </is>
      </c>
      <c r="D334" t="inlineStr">
        <is>
          <t>485442</t>
        </is>
      </c>
      <c r="E334" s="5" t="n">
        <v>7</v>
      </c>
      <c r="G334" s="5" t="n">
        <v>2213.94</v>
      </c>
      <c r="H334" t="inlineStr">
        <is>
          <t>Vehicle, Fuel &amp; Travel (incl. tolls)</t>
        </is>
      </c>
      <c r="I334" t="inlineStr">
        <is>
          <t>EXPENSE</t>
        </is>
      </c>
    </row>
    <row r="335">
      <c r="A335" s="4" t="n">
        <v>45457</v>
      </c>
      <c r="B335" t="inlineStr">
        <is>
          <t>FNB</t>
        </is>
      </c>
      <c r="C335" t="inlineStr">
        <is>
          <t>POS Purchase Gosforth Plaza *7363</t>
        </is>
      </c>
      <c r="D335" t="inlineStr">
        <is>
          <t>485442</t>
        </is>
      </c>
      <c r="E335" s="5" t="n">
        <v>15.5</v>
      </c>
      <c r="G335" s="5" t="n">
        <v>2198.44</v>
      </c>
      <c r="H335" t="inlineStr">
        <is>
          <t>Vehicle, Fuel &amp; Travel (incl. tolls)</t>
        </is>
      </c>
      <c r="I335" t="inlineStr">
        <is>
          <t>EXPENSE</t>
        </is>
      </c>
    </row>
    <row r="336">
      <c r="A336" s="4" t="n">
        <v>45457</v>
      </c>
      <c r="B336" t="inlineStr">
        <is>
          <t>FNB</t>
        </is>
      </c>
      <c r="C336" t="inlineStr">
        <is>
          <t>POS Purchase Galitos Inner Court *7363</t>
        </is>
      </c>
      <c r="D336" t="inlineStr">
        <is>
          <t>485442</t>
        </is>
      </c>
      <c r="E336" s="5" t="n">
        <v>69</v>
      </c>
      <c r="G336" s="5" t="n">
        <v>2129.44</v>
      </c>
      <c r="H336" t="inlineStr">
        <is>
          <t>Uncategorized (needs review)</t>
        </is>
      </c>
      <c r="I336" t="inlineStr">
        <is>
          <t>UNCATEGORIZED</t>
        </is>
      </c>
    </row>
    <row r="337">
      <c r="A337" s="4" t="n">
        <v>45457</v>
      </c>
      <c r="B337" t="inlineStr">
        <is>
          <t>FNB</t>
        </is>
      </c>
      <c r="C337" t="inlineStr">
        <is>
          <t>POS Purchase Pedros Kine Centre *7363</t>
        </is>
      </c>
      <c r="D337" t="inlineStr">
        <is>
          <t>485442</t>
        </is>
      </c>
      <c r="E337" s="5" t="n">
        <v>162.8</v>
      </c>
      <c r="G337" s="5" t="n">
        <v>1966.64</v>
      </c>
      <c r="H337" t="inlineStr">
        <is>
          <t>Possible Personal / Drawings (flagged - not yet classified as business or personal)</t>
        </is>
      </c>
      <c r="I337" t="inlineStr">
        <is>
          <t>DRAWINGS</t>
        </is>
      </c>
    </row>
    <row r="338">
      <c r="A338" s="4" t="n">
        <v>45457</v>
      </c>
      <c r="B338" t="inlineStr">
        <is>
          <t>FNB</t>
        </is>
      </c>
      <c r="C338" t="inlineStr">
        <is>
          <t>Fuel Purchase Engen Garden City C *7363</t>
        </is>
      </c>
      <c r="D338" t="inlineStr">
        <is>
          <t>485442</t>
        </is>
      </c>
      <c r="E338" s="5" t="n">
        <v>242.5</v>
      </c>
      <c r="G338" s="5" t="n">
        <v>1724.14</v>
      </c>
      <c r="H338" t="inlineStr">
        <is>
          <t>Vehicle, Fuel &amp; Travel (incl. tolls)</t>
        </is>
      </c>
      <c r="I338" t="inlineStr">
        <is>
          <t>EXPENSE</t>
        </is>
      </c>
    </row>
    <row r="339">
      <c r="A339" s="4" t="n">
        <v>45458</v>
      </c>
      <c r="B339" t="inlineStr">
        <is>
          <t>Capitec</t>
        </is>
      </c>
      <c r="C339" t="inlineStr">
        <is>
          <t>******Q006073** ** DLI MACKNZIE RAF NHLANHLA MACKENZIE RAF</t>
        </is>
      </c>
      <c r="D339" t="inlineStr"/>
      <c r="E339" s="5" t="n">
        <v>26000</v>
      </c>
      <c r="G339" s="5" t="n">
        <v>-15936.74</v>
      </c>
      <c r="H339" t="inlineStr">
        <is>
          <t>Legal Disbursements &amp; Counsel Fees (Sheriff/Advocate/LPC/RAF/Conveyancer)</t>
        </is>
      </c>
      <c r="I339" t="inlineStr">
        <is>
          <t>EXPENSE</t>
        </is>
      </c>
    </row>
    <row r="340">
      <c r="A340" s="4" t="n">
        <v>45458</v>
      </c>
      <c r="B340" t="inlineStr">
        <is>
          <t>Capitec</t>
        </is>
      </c>
      <c r="C340" t="inlineStr">
        <is>
          <t>Bank Fee (transaction fee)</t>
        </is>
      </c>
      <c r="D340" t="inlineStr"/>
      <c r="E340" s="5" t="n">
        <v>6.5</v>
      </c>
      <c r="G340" s="5" t="n">
        <v>-15936.74</v>
      </c>
      <c r="H340" t="inlineStr">
        <is>
          <t>Bank Charges &amp; Interest</t>
        </is>
      </c>
      <c r="I340" t="inlineStr">
        <is>
          <t>EXPENSE</t>
        </is>
      </c>
    </row>
    <row r="341">
      <c r="A341" s="4" t="n">
        <v>45458</v>
      </c>
      <c r="B341" t="inlineStr">
        <is>
          <t>FNB</t>
        </is>
      </c>
      <c r="C341" t="inlineStr">
        <is>
          <t>FNB App Transfer From Est/23/Magondo</t>
        </is>
      </c>
      <c r="D341" t="inlineStr"/>
      <c r="F341" s="5" t="n">
        <v>9500</v>
      </c>
      <c r="G341" s="5" t="n">
        <v>11224.14</v>
      </c>
      <c r="H341" t="inlineStr">
        <is>
          <t>Fee Income Received</t>
        </is>
      </c>
      <c r="I341" t="inlineStr">
        <is>
          <t>INCOME</t>
        </is>
      </c>
    </row>
    <row r="342">
      <c r="A342" s="4" t="n">
        <v>45458</v>
      </c>
      <c r="B342" t="inlineStr">
        <is>
          <t>FNB</t>
        </is>
      </c>
      <c r="C342" t="inlineStr">
        <is>
          <t>Magtape Debit Advance Ps282623959 Netcash</t>
        </is>
      </c>
      <c r="D342" t="inlineStr"/>
      <c r="E342" s="5" t="n">
        <v>580</v>
      </c>
      <c r="G342" s="5" t="n">
        <v>10644.14</v>
      </c>
      <c r="H342" t="inlineStr">
        <is>
          <t>Loan Repayments / Advances (Financing)</t>
        </is>
      </c>
      <c r="I342" t="inlineStr">
        <is>
          <t>FINANCING</t>
        </is>
      </c>
    </row>
    <row r="343">
      <c r="A343" s="4" t="n">
        <v>45458</v>
      </c>
      <c r="B343" t="inlineStr">
        <is>
          <t>FNB</t>
        </is>
      </c>
      <c r="C343" t="inlineStr">
        <is>
          <t>POS Purchase Gosforth East Plaza *7363</t>
        </is>
      </c>
      <c r="D343" t="inlineStr">
        <is>
          <t>485442</t>
        </is>
      </c>
      <c r="E343" s="5" t="n">
        <v>7</v>
      </c>
      <c r="G343" s="5" t="n">
        <v>10637.14</v>
      </c>
      <c r="H343" t="inlineStr">
        <is>
          <t>Vehicle, Fuel &amp; Travel (incl. tolls)</t>
        </is>
      </c>
      <c r="I343" t="inlineStr">
        <is>
          <t>EXPENSE</t>
        </is>
      </c>
    </row>
    <row r="344">
      <c r="A344" s="4" t="n">
        <v>45458</v>
      </c>
      <c r="B344" t="inlineStr">
        <is>
          <t>FNB</t>
        </is>
      </c>
      <c r="C344" t="inlineStr">
        <is>
          <t>POS Purchase Gosforth Plaza *7363</t>
        </is>
      </c>
      <c r="D344" t="inlineStr">
        <is>
          <t>485442</t>
        </is>
      </c>
      <c r="E344" s="5" t="n">
        <v>15.5</v>
      </c>
      <c r="G344" s="5" t="n">
        <v>10621.64</v>
      </c>
      <c r="H344" t="inlineStr">
        <is>
          <t>Vehicle, Fuel &amp; Travel (incl. tolls)</t>
        </is>
      </c>
      <c r="I344" t="inlineStr">
        <is>
          <t>EXPENSE</t>
        </is>
      </c>
    </row>
    <row r="345">
      <c r="A345" s="4" t="n">
        <v>45458</v>
      </c>
      <c r="B345" t="inlineStr">
        <is>
          <t>FNB</t>
        </is>
      </c>
      <c r="C345" t="inlineStr">
        <is>
          <t>POS Purchase Hyper Midas *7363</t>
        </is>
      </c>
      <c r="D345" t="inlineStr">
        <is>
          <t>485442</t>
        </is>
      </c>
      <c r="E345" s="5" t="n">
        <v>161.5</v>
      </c>
      <c r="G345" s="5" t="n">
        <v>10460.14</v>
      </c>
      <c r="H345" t="inlineStr">
        <is>
          <t>Vehicle, Fuel &amp; Travel (incl. tolls)</t>
        </is>
      </c>
      <c r="I345" t="inlineStr">
        <is>
          <t>EXPENSE</t>
        </is>
      </c>
    </row>
    <row r="346">
      <c r="A346" s="4" t="n">
        <v>45458</v>
      </c>
      <c r="B346" t="inlineStr">
        <is>
          <t>FNB</t>
        </is>
      </c>
      <c r="C346" t="inlineStr">
        <is>
          <t>Fuel Purchase BP M2 *7363</t>
        </is>
      </c>
      <c r="D346" t="inlineStr">
        <is>
          <t>485442</t>
        </is>
      </c>
      <c r="E346" s="5" t="n">
        <v>242.5</v>
      </c>
      <c r="G346" s="5" t="n">
        <v>10217.64</v>
      </c>
      <c r="H346" t="inlineStr">
        <is>
          <t>Vehicle, Fuel &amp; Travel (incl. tolls)</t>
        </is>
      </c>
      <c r="I346" t="inlineStr">
        <is>
          <t>EXPENSE</t>
        </is>
      </c>
    </row>
    <row r="347">
      <c r="A347" s="4" t="n">
        <v>45461</v>
      </c>
      <c r="B347" t="inlineStr">
        <is>
          <t>FNB</t>
        </is>
      </c>
      <c r="C347" t="inlineStr">
        <is>
          <t>Int-Banking Pmt Frm Gcina Mhlanga</t>
        </is>
      </c>
      <c r="D347" t="inlineStr"/>
      <c r="F347" s="5" t="n">
        <v>3000</v>
      </c>
      <c r="G347" s="5" t="n">
        <v>13217.64</v>
      </c>
      <c r="H347" t="inlineStr">
        <is>
          <t>Fee Income Received</t>
        </is>
      </c>
      <c r="I347" t="inlineStr">
        <is>
          <t>INCOME</t>
        </is>
      </c>
    </row>
    <row r="348">
      <c r="A348" s="4" t="n">
        <v>45461</v>
      </c>
      <c r="B348" t="inlineStr">
        <is>
          <t>FNB</t>
        </is>
      </c>
      <c r="C348" t="inlineStr">
        <is>
          <t>FNB App Payment To Sheriff Jhbnmkonza 2024</t>
        </is>
      </c>
      <c r="D348" t="inlineStr">
        <is>
          <t>055482</t>
        </is>
      </c>
      <c r="E348" s="5" t="n">
        <v>550</v>
      </c>
      <c r="G348" s="5" t="n">
        <v>12667.64</v>
      </c>
      <c r="H348" t="inlineStr">
        <is>
          <t>Legal Disbursements &amp; Counsel Fees (Sheriff/Advocate/LPC/RAF/Conveyancer)</t>
        </is>
      </c>
      <c r="I348" t="inlineStr">
        <is>
          <t>EXPENSE</t>
        </is>
      </c>
    </row>
    <row r="349">
      <c r="A349" s="4" t="n">
        <v>45461</v>
      </c>
      <c r="B349" t="inlineStr">
        <is>
          <t>FNB</t>
        </is>
      </c>
      <c r="C349" t="inlineStr">
        <is>
          <t>POS Purchase Gosforth Plaza *7363</t>
        </is>
      </c>
      <c r="D349" t="inlineStr">
        <is>
          <t>485442</t>
        </is>
      </c>
      <c r="E349" s="5" t="n">
        <v>15.5</v>
      </c>
      <c r="G349" s="5" t="n">
        <v>12652.14</v>
      </c>
      <c r="H349" t="inlineStr">
        <is>
          <t>Vehicle, Fuel &amp; Travel (incl. tolls)</t>
        </is>
      </c>
      <c r="I349" t="inlineStr">
        <is>
          <t>EXPENSE</t>
        </is>
      </c>
    </row>
    <row r="350">
      <c r="A350" s="4" t="n">
        <v>45461</v>
      </c>
      <c r="B350" t="inlineStr">
        <is>
          <t>FNB</t>
        </is>
      </c>
      <c r="C350" t="inlineStr">
        <is>
          <t>POS Purchase Hyper Midas Vosloor *7363</t>
        </is>
      </c>
      <c r="D350" t="inlineStr">
        <is>
          <t>485442</t>
        </is>
      </c>
      <c r="E350" s="5" t="n">
        <v>90</v>
      </c>
      <c r="G350" s="5" t="n">
        <v>12562.14</v>
      </c>
      <c r="H350" t="inlineStr">
        <is>
          <t>Vehicle, Fuel &amp; Travel (incl. tolls)</t>
        </is>
      </c>
      <c r="I350" t="inlineStr">
        <is>
          <t>EXPENSE</t>
        </is>
      </c>
    </row>
    <row r="351">
      <c r="A351" s="4" t="n">
        <v>45461</v>
      </c>
      <c r="B351" t="inlineStr">
        <is>
          <t>FNB</t>
        </is>
      </c>
      <c r="C351" t="inlineStr">
        <is>
          <t>POS Purchase Uber Rides *7363</t>
        </is>
      </c>
      <c r="D351" t="inlineStr">
        <is>
          <t>485442</t>
        </is>
      </c>
      <c r="E351" s="5" t="n">
        <v>97</v>
      </c>
      <c r="G351" s="5" t="n">
        <v>12465.14</v>
      </c>
      <c r="H351" t="inlineStr">
        <is>
          <t>Possible Personal / Drawings (flagged - not yet classified as business or personal)</t>
        </is>
      </c>
      <c r="I351" t="inlineStr">
        <is>
          <t>DRAWINGS</t>
        </is>
      </c>
    </row>
    <row r="352">
      <c r="A352" s="4" t="n">
        <v>45461</v>
      </c>
      <c r="B352" t="inlineStr">
        <is>
          <t>FNB</t>
        </is>
      </c>
      <c r="C352" t="inlineStr">
        <is>
          <t>POS Purchase Pep Cell 4371 Sprin *7363</t>
        </is>
      </c>
      <c r="D352" t="inlineStr">
        <is>
          <t>485442</t>
        </is>
      </c>
      <c r="E352" s="5" t="n">
        <v>104.97</v>
      </c>
      <c r="G352" s="5" t="n">
        <v>12360.17</v>
      </c>
      <c r="H352" t="inlineStr">
        <is>
          <t>Uncategorized (needs review)</t>
        </is>
      </c>
      <c r="I352" t="inlineStr">
        <is>
          <t>UNCATEGORIZED</t>
        </is>
      </c>
    </row>
    <row r="353">
      <c r="A353" s="4" t="n">
        <v>45461</v>
      </c>
      <c r="B353" t="inlineStr">
        <is>
          <t>FNB</t>
        </is>
      </c>
      <c r="C353" t="inlineStr">
        <is>
          <t>POS Purchase Tasty Gallos Pritch *7363</t>
        </is>
      </c>
      <c r="D353" t="inlineStr">
        <is>
          <t>485442</t>
        </is>
      </c>
      <c r="E353" s="5" t="n">
        <v>149</v>
      </c>
      <c r="G353" s="5" t="n">
        <v>12211.17</v>
      </c>
      <c r="H353" t="inlineStr">
        <is>
          <t>Possible Personal / Drawings (flagged - not yet classified as business or personal)</t>
        </is>
      </c>
      <c r="I353" t="inlineStr">
        <is>
          <t>DRAWINGS</t>
        </is>
      </c>
    </row>
    <row r="354">
      <c r="A354" s="4" t="n">
        <v>45461</v>
      </c>
      <c r="B354" t="inlineStr">
        <is>
          <t>FNB</t>
        </is>
      </c>
      <c r="C354" t="inlineStr">
        <is>
          <t>POS Purchase Modern Glass And Al *7363</t>
        </is>
      </c>
      <c r="D354" t="inlineStr">
        <is>
          <t>485442</t>
        </is>
      </c>
      <c r="E354" s="5" t="n">
        <v>250</v>
      </c>
      <c r="G354" s="5" t="n">
        <v>11961.17</v>
      </c>
      <c r="H354" t="inlineStr">
        <is>
          <t>Uncategorized (needs review)</t>
        </is>
      </c>
      <c r="I354" t="inlineStr">
        <is>
          <t>UNCATEGORIZED</t>
        </is>
      </c>
    </row>
    <row r="355">
      <c r="A355" s="4" t="n">
        <v>45461</v>
      </c>
      <c r="B355" t="inlineStr">
        <is>
          <t>FNB</t>
        </is>
      </c>
      <c r="C355" t="inlineStr">
        <is>
          <t>Fuel Purchase Shell Ultra City *7363</t>
        </is>
      </c>
      <c r="D355" t="inlineStr">
        <is>
          <t>485442</t>
        </is>
      </c>
      <c r="E355" s="5" t="n">
        <v>242.5</v>
      </c>
      <c r="G355" s="5" t="n">
        <v>11718.67</v>
      </c>
      <c r="H355" t="inlineStr">
        <is>
          <t>Vehicle, Fuel &amp; Travel (incl. tolls)</t>
        </is>
      </c>
      <c r="I355" t="inlineStr">
        <is>
          <t>EXPENSE</t>
        </is>
      </c>
    </row>
    <row r="356">
      <c r="A356" s="4" t="n">
        <v>45461</v>
      </c>
      <c r="B356" t="inlineStr">
        <is>
          <t>FNB</t>
        </is>
      </c>
      <c r="C356" t="inlineStr">
        <is>
          <t>Fuel Purchase Engen Tsakane Corne *7363</t>
        </is>
      </c>
      <c r="D356" t="inlineStr">
        <is>
          <t>485442</t>
        </is>
      </c>
      <c r="E356" s="5" t="n">
        <v>242.5</v>
      </c>
      <c r="G356" s="5" t="n">
        <v>11476.17</v>
      </c>
      <c r="H356" t="inlineStr">
        <is>
          <t>Vehicle, Fuel &amp; Travel (incl. tolls)</t>
        </is>
      </c>
      <c r="I356" t="inlineStr">
        <is>
          <t>EXPENSE</t>
        </is>
      </c>
    </row>
    <row r="357">
      <c r="A357" s="4" t="n">
        <v>45462</v>
      </c>
      <c r="B357" t="inlineStr">
        <is>
          <t>FNB</t>
        </is>
      </c>
      <c r="C357" t="inlineStr">
        <is>
          <t>POS Purchase Dunns Mobile Nbigjj *7363</t>
        </is>
      </c>
      <c r="D357" t="inlineStr">
        <is>
          <t>485442</t>
        </is>
      </c>
      <c r="E357" s="5" t="n">
        <v>2999</v>
      </c>
      <c r="G357" s="5" t="n">
        <v>8477.17</v>
      </c>
      <c r="H357" t="inlineStr">
        <is>
          <t>Possible Personal / Drawings (flagged - not yet classified as business or personal)</t>
        </is>
      </c>
      <c r="I357" t="inlineStr">
        <is>
          <t>DRAWINGS</t>
        </is>
      </c>
    </row>
    <row r="358">
      <c r="A358" s="4" t="n">
        <v>45463</v>
      </c>
      <c r="B358" t="inlineStr">
        <is>
          <t>FNB</t>
        </is>
      </c>
      <c r="C358" t="inlineStr">
        <is>
          <t>POS Purchase Gosforth East Plaza *7363</t>
        </is>
      </c>
      <c r="D358" t="inlineStr">
        <is>
          <t>485442</t>
        </is>
      </c>
      <c r="E358" s="5" t="n">
        <v>7</v>
      </c>
      <c r="G358" s="5" t="n">
        <v>8470.17</v>
      </c>
      <c r="H358" t="inlineStr">
        <is>
          <t>Vehicle, Fuel &amp; Travel (incl. tolls)</t>
        </is>
      </c>
      <c r="I358" t="inlineStr">
        <is>
          <t>EXPENSE</t>
        </is>
      </c>
    </row>
    <row r="359">
      <c r="A359" s="4" t="n">
        <v>45463</v>
      </c>
      <c r="B359" t="inlineStr">
        <is>
          <t>FNB</t>
        </is>
      </c>
      <c r="C359" t="inlineStr">
        <is>
          <t>POS Purchase Gosforth East Plaza *7363</t>
        </is>
      </c>
      <c r="D359" t="inlineStr">
        <is>
          <t>485442</t>
        </is>
      </c>
      <c r="E359" s="5" t="n">
        <v>7</v>
      </c>
      <c r="G359" s="5" t="n">
        <v>8463.17</v>
      </c>
      <c r="H359" t="inlineStr">
        <is>
          <t>Vehicle, Fuel &amp; Travel (incl. tolls)</t>
        </is>
      </c>
      <c r="I359" t="inlineStr">
        <is>
          <t>EXPENSE</t>
        </is>
      </c>
    </row>
    <row r="360">
      <c r="A360" s="4" t="n">
        <v>45463</v>
      </c>
      <c r="B360" t="inlineStr">
        <is>
          <t>FNB</t>
        </is>
      </c>
      <c r="C360" t="inlineStr">
        <is>
          <t>POS Purchase Flm Boksburg *7363</t>
        </is>
      </c>
      <c r="D360" t="inlineStr">
        <is>
          <t>485442</t>
        </is>
      </c>
      <c r="E360" s="5" t="n">
        <v>34.99</v>
      </c>
      <c r="G360" s="5" t="n">
        <v>8428.18</v>
      </c>
      <c r="H360" t="inlineStr">
        <is>
          <t>Uncategorized (needs review)</t>
        </is>
      </c>
      <c r="I360" t="inlineStr">
        <is>
          <t>UNCATEGORIZED</t>
        </is>
      </c>
    </row>
    <row r="361">
      <c r="A361" s="4" t="n">
        <v>45463</v>
      </c>
      <c r="B361" t="inlineStr">
        <is>
          <t>FNB</t>
        </is>
      </c>
      <c r="C361" t="inlineStr">
        <is>
          <t>POS Purchase West Pack Lifestyle *7363</t>
        </is>
      </c>
      <c r="D361" t="inlineStr">
        <is>
          <t>485442</t>
        </is>
      </c>
      <c r="E361" s="5" t="n">
        <v>69.5</v>
      </c>
      <c r="G361" s="5" t="n">
        <v>8358.68</v>
      </c>
      <c r="H361" t="inlineStr">
        <is>
          <t>Uncategorized (needs review)</t>
        </is>
      </c>
      <c r="I361" t="inlineStr">
        <is>
          <t>UNCATEGORIZED</t>
        </is>
      </c>
    </row>
    <row r="362">
      <c r="A362" s="4" t="n">
        <v>45463</v>
      </c>
      <c r="B362" t="inlineStr">
        <is>
          <t>FNB</t>
        </is>
      </c>
      <c r="C362" t="inlineStr">
        <is>
          <t>POS Purchase KFC Kpml Tsakane *7363</t>
        </is>
      </c>
      <c r="D362" t="inlineStr">
        <is>
          <t>485442</t>
        </is>
      </c>
      <c r="E362" s="5" t="n">
        <v>229.9</v>
      </c>
      <c r="G362" s="5" t="n">
        <v>8128.78</v>
      </c>
      <c r="H362" t="inlineStr">
        <is>
          <t>Possible Personal / Drawings (flagged - not yet classified as business or personal)</t>
        </is>
      </c>
      <c r="I362" t="inlineStr">
        <is>
          <t>DRAWINGS</t>
        </is>
      </c>
    </row>
    <row r="363">
      <c r="A363" s="4" t="n">
        <v>45464</v>
      </c>
      <c r="B363" t="inlineStr">
        <is>
          <t>Capitec</t>
        </is>
      </c>
      <c r="C363" t="inlineStr">
        <is>
          <t>Inward EFT Credit DLAMINI LEGAL INC- F</t>
        </is>
      </c>
      <c r="D363" t="inlineStr"/>
      <c r="F363" s="5" t="n">
        <v>5000</v>
      </c>
      <c r="G363" s="5" t="n">
        <v>-10936.74</v>
      </c>
      <c r="H363" t="inlineStr">
        <is>
          <t>Inter-account Transfer (Capitec&lt;-&gt;FNB, eliminated)</t>
        </is>
      </c>
      <c r="I363" t="inlineStr">
        <is>
          <t>TRANSFER</t>
        </is>
      </c>
    </row>
    <row r="364">
      <c r="A364" s="4" t="n">
        <v>45464</v>
      </c>
      <c r="B364" t="inlineStr">
        <is>
          <t>FNB</t>
        </is>
      </c>
      <c r="C364" t="inlineStr">
        <is>
          <t>FNB App Prepaid Airtime</t>
        </is>
      </c>
      <c r="D364" t="inlineStr">
        <is>
          <t>27813556826</t>
        </is>
      </c>
      <c r="E364" s="5" t="n">
        <v>50</v>
      </c>
      <c r="G364" s="5" t="n">
        <v>8078.78</v>
      </c>
      <c r="H364" t="inlineStr">
        <is>
          <t>Telecoms, IT &amp; Subscriptions</t>
        </is>
      </c>
      <c r="I364" t="inlineStr">
        <is>
          <t>EXPENSE</t>
        </is>
      </c>
    </row>
    <row r="365">
      <c r="A365" s="4" t="n">
        <v>45464</v>
      </c>
      <c r="B365" t="inlineStr">
        <is>
          <t>FNB</t>
        </is>
      </c>
      <c r="C365" t="inlineStr">
        <is>
          <t>FNB App Payment To Dlamini Legal Inc- C Dlamini Legal Inc- F</t>
        </is>
      </c>
      <c r="D365" t="inlineStr"/>
      <c r="E365" s="5" t="n">
        <v>5000</v>
      </c>
      <c r="G365" s="5" t="n">
        <v>3078.78</v>
      </c>
      <c r="H365" t="inlineStr">
        <is>
          <t>Inter-account Transfer (Capitec&lt;-&gt;FNB, eliminated)</t>
        </is>
      </c>
      <c r="I365" t="inlineStr">
        <is>
          <t>TRANSFER</t>
        </is>
      </c>
    </row>
    <row r="366">
      <c r="A366" s="4" t="n">
        <v>45464</v>
      </c>
      <c r="B366" t="inlineStr">
        <is>
          <t>FNB</t>
        </is>
      </c>
      <c r="C366" t="inlineStr">
        <is>
          <t>POS Purchase Dalpark Plaza *7363</t>
        </is>
      </c>
      <c r="D366" t="inlineStr">
        <is>
          <t>485442</t>
        </is>
      </c>
      <c r="E366" s="5" t="n">
        <v>14.5</v>
      </c>
      <c r="G366" s="5" t="n">
        <v>3064.28</v>
      </c>
      <c r="H366" t="inlineStr">
        <is>
          <t>Uncategorized (needs review)</t>
        </is>
      </c>
      <c r="I366" t="inlineStr">
        <is>
          <t>UNCATEGORIZED</t>
        </is>
      </c>
    </row>
    <row r="367">
      <c r="A367" s="4" t="n">
        <v>45464</v>
      </c>
      <c r="B367" t="inlineStr">
        <is>
          <t>FNB</t>
        </is>
      </c>
      <c r="C367" t="inlineStr">
        <is>
          <t>POS Purchase Sheriff Johannesbur *7363</t>
        </is>
      </c>
      <c r="D367" t="inlineStr">
        <is>
          <t>485442</t>
        </is>
      </c>
      <c r="E367" s="5" t="n">
        <v>504.28</v>
      </c>
      <c r="G367" s="5" t="n">
        <v>2560</v>
      </c>
      <c r="H367" t="inlineStr">
        <is>
          <t>Legal Disbursements &amp; Counsel Fees (Sheriff/Advocate/LPC/RAF/Conveyancer)</t>
        </is>
      </c>
      <c r="I367" t="inlineStr">
        <is>
          <t>EXPENSE</t>
        </is>
      </c>
    </row>
    <row r="368">
      <c r="A368" s="4" t="n">
        <v>45464</v>
      </c>
      <c r="B368" t="inlineStr">
        <is>
          <t>FNB</t>
        </is>
      </c>
      <c r="C368" t="inlineStr">
        <is>
          <t>POS Purchase MTN Store Carlton *7363</t>
        </is>
      </c>
      <c r="D368" t="inlineStr">
        <is>
          <t>485442</t>
        </is>
      </c>
      <c r="E368" s="5" t="n">
        <v>522.88</v>
      </c>
      <c r="G368" s="5" t="n">
        <v>2037.12</v>
      </c>
      <c r="H368" t="inlineStr">
        <is>
          <t>Uncategorized (needs review)</t>
        </is>
      </c>
      <c r="I368" t="inlineStr">
        <is>
          <t>UNCATEGORIZED</t>
        </is>
      </c>
    </row>
    <row r="369">
      <c r="A369" s="4" t="n">
        <v>45464</v>
      </c>
      <c r="B369" t="inlineStr">
        <is>
          <t>FNB</t>
        </is>
      </c>
      <c r="C369" t="inlineStr">
        <is>
          <t>Fuel Purchase Waqiyah Investments *7363</t>
        </is>
      </c>
      <c r="D369" t="inlineStr">
        <is>
          <t>485442</t>
        </is>
      </c>
      <c r="E369" s="5" t="n">
        <v>156.53</v>
      </c>
      <c r="G369" s="5" t="n">
        <v>1880.59</v>
      </c>
      <c r="H369" t="inlineStr">
        <is>
          <t>Vehicle, Fuel &amp; Travel (incl. tolls)</t>
        </is>
      </c>
      <c r="I369" t="inlineStr">
        <is>
          <t>EXPENSE</t>
        </is>
      </c>
    </row>
    <row r="370">
      <c r="A370" s="4" t="n">
        <v>45464</v>
      </c>
      <c r="B370" t="inlineStr">
        <is>
          <t>FNB</t>
        </is>
      </c>
      <c r="C370" t="inlineStr">
        <is>
          <t>Fuel Purchase BP Kensington *7363</t>
        </is>
      </c>
      <c r="D370" t="inlineStr">
        <is>
          <t>485442</t>
        </is>
      </c>
      <c r="E370" s="5" t="n">
        <v>239.1</v>
      </c>
      <c r="G370" s="5" t="n">
        <v>1641.49</v>
      </c>
      <c r="H370" t="inlineStr">
        <is>
          <t>Vehicle, Fuel &amp; Travel (incl. tolls)</t>
        </is>
      </c>
      <c r="I370" t="inlineStr">
        <is>
          <t>EXPENSE</t>
        </is>
      </c>
    </row>
    <row r="371">
      <c r="A371" s="4" t="n">
        <v>45464</v>
      </c>
      <c r="B371" t="inlineStr">
        <is>
          <t>FNB</t>
        </is>
      </c>
      <c r="C371" t="inlineStr">
        <is>
          <t>Fuel Purchase Shell Langa Motors *7363</t>
        </is>
      </c>
      <c r="D371" t="inlineStr">
        <is>
          <t>485442</t>
        </is>
      </c>
      <c r="E371" s="5" t="n">
        <v>280.55</v>
      </c>
      <c r="G371" s="5" t="n">
        <v>1360.94</v>
      </c>
      <c r="H371" t="inlineStr">
        <is>
          <t>Vehicle, Fuel &amp; Travel (incl. tolls)</t>
        </is>
      </c>
      <c r="I371" t="inlineStr">
        <is>
          <t>EXPENSE</t>
        </is>
      </c>
    </row>
    <row r="372">
      <c r="A372" s="4" t="n">
        <v>45466</v>
      </c>
      <c r="B372" t="inlineStr">
        <is>
          <t>Capitec</t>
        </is>
      </c>
      <c r="C372" t="inlineStr">
        <is>
          <t>POS Local Purchase Total Glen 1 C GP AUTH ID 649436</t>
        </is>
      </c>
      <c r="D372" t="inlineStr">
        <is>
          <t>0000000000008213</t>
        </is>
      </c>
      <c r="E372" s="5" t="n">
        <v>33</v>
      </c>
      <c r="G372" s="5" t="n">
        <v>-10969.74</v>
      </c>
      <c r="H372" t="inlineStr">
        <is>
          <t>Uncategorized (needs review)</t>
        </is>
      </c>
      <c r="I372" t="inlineStr">
        <is>
          <t>UNCATEGORIZED</t>
        </is>
      </c>
    </row>
    <row r="373">
      <c r="A373" s="4" t="n">
        <v>45466</v>
      </c>
      <c r="B373" t="inlineStr">
        <is>
          <t>Capitec</t>
        </is>
      </c>
      <c r="C373" t="inlineStr">
        <is>
          <t>Fuel Purchase Total Heidelburg East CWC AUTH ID 739400</t>
        </is>
      </c>
      <c r="D373" t="inlineStr">
        <is>
          <t>0000000000008213</t>
        </is>
      </c>
      <c r="E373" s="5" t="n">
        <v>239.1</v>
      </c>
      <c r="G373" s="5" t="n">
        <v>-11208.84</v>
      </c>
      <c r="H373" t="inlineStr">
        <is>
          <t>Vehicle, Fuel &amp; Travel (incl. tolls)</t>
        </is>
      </c>
      <c r="I373" t="inlineStr">
        <is>
          <t>EXPENSE</t>
        </is>
      </c>
    </row>
    <row r="374">
      <c r="A374" s="4" t="n">
        <v>45467</v>
      </c>
      <c r="B374" t="inlineStr">
        <is>
          <t>FNB</t>
        </is>
      </c>
      <c r="C374" t="inlineStr">
        <is>
          <t>Magtape Credit Est/22/Thobakgale</t>
        </is>
      </c>
      <c r="D374" t="inlineStr"/>
      <c r="F374" s="5" t="n">
        <v>20000</v>
      </c>
      <c r="G374" s="5" t="n">
        <v>21360.94</v>
      </c>
      <c r="H374" t="inlineStr">
        <is>
          <t>Other Income / Refunds</t>
        </is>
      </c>
      <c r="I374" t="inlineStr">
        <is>
          <t>INCOME</t>
        </is>
      </c>
    </row>
    <row r="375">
      <c r="A375" s="4" t="n">
        <v>45467</v>
      </c>
      <c r="B375" t="inlineStr">
        <is>
          <t>FNB</t>
        </is>
      </c>
      <c r="C375" t="inlineStr">
        <is>
          <t>POS Purchase Bolt *7363</t>
        </is>
      </c>
      <c r="D375" t="inlineStr">
        <is>
          <t>485442</t>
        </is>
      </c>
      <c r="E375" s="5" t="n">
        <v>28</v>
      </c>
      <c r="G375" s="5" t="n">
        <v>21332.94</v>
      </c>
      <c r="H375" t="inlineStr">
        <is>
          <t>Possible Personal / Drawings (flagged - not yet classified as business or personal)</t>
        </is>
      </c>
      <c r="I375" t="inlineStr">
        <is>
          <t>DRAWINGS</t>
        </is>
      </c>
    </row>
    <row r="376">
      <c r="A376" s="4" t="n">
        <v>45467</v>
      </c>
      <c r="B376" t="inlineStr">
        <is>
          <t>FNB</t>
        </is>
      </c>
      <c r="C376" t="inlineStr">
        <is>
          <t>POS Purchase Jaymees Midas Roode *7363</t>
        </is>
      </c>
      <c r="D376" t="inlineStr">
        <is>
          <t>485442</t>
        </is>
      </c>
      <c r="E376" s="5" t="n">
        <v>211.01</v>
      </c>
      <c r="G376" s="5" t="n">
        <v>21121.93</v>
      </c>
      <c r="H376" t="inlineStr">
        <is>
          <t>Vehicle, Fuel &amp; Travel (incl. tolls)</t>
        </is>
      </c>
      <c r="I376" t="inlineStr">
        <is>
          <t>EXPENSE</t>
        </is>
      </c>
    </row>
    <row r="377">
      <c r="A377" s="4" t="n">
        <v>45468</v>
      </c>
      <c r="B377" t="inlineStr">
        <is>
          <t>Capitec</t>
        </is>
      </c>
      <c r="C377" t="inlineStr">
        <is>
          <t>Backdated S/Debit MN DLAMINI REMUNERATION DLI REMUNERATION</t>
        </is>
      </c>
      <c r="D377" t="inlineStr"/>
      <c r="E377" s="5" t="n">
        <v>7920</v>
      </c>
      <c r="G377" s="5" t="n">
        <v>-19129.84</v>
      </c>
      <c r="H377" t="inlineStr">
        <is>
          <t>Salaries &amp; Staff Costs</t>
        </is>
      </c>
      <c r="I377" t="inlineStr">
        <is>
          <t>EXPENSE</t>
        </is>
      </c>
    </row>
    <row r="378">
      <c r="A378" s="4" t="n">
        <v>45468</v>
      </c>
      <c r="B378" t="inlineStr">
        <is>
          <t>Capitec</t>
        </is>
      </c>
      <c r="C378" t="inlineStr">
        <is>
          <t>Bank Fee (transaction fee)</t>
        </is>
      </c>
      <c r="D378" t="inlineStr"/>
      <c r="E378" s="5" t="n">
        <v>1</v>
      </c>
      <c r="G378" s="5" t="n">
        <v>-19129.84</v>
      </c>
      <c r="H378" t="inlineStr">
        <is>
          <t>Bank Charges &amp; Interest</t>
        </is>
      </c>
      <c r="I378" t="inlineStr">
        <is>
          <t>EXPENSE</t>
        </is>
      </c>
    </row>
    <row r="379">
      <c r="A379" s="4" t="n">
        <v>45468</v>
      </c>
      <c r="B379" t="inlineStr">
        <is>
          <t>Capitec</t>
        </is>
      </c>
      <c r="C379" t="inlineStr">
        <is>
          <t>Backdated S/Debit FK Dlamini Remunerat DLI REMUNERATION</t>
        </is>
      </c>
      <c r="D379" t="inlineStr"/>
      <c r="E379" s="5" t="n">
        <v>2500</v>
      </c>
      <c r="G379" s="5" t="n">
        <v>-21630.84</v>
      </c>
      <c r="H379" t="inlineStr">
        <is>
          <t>Salaries &amp; Staff Costs</t>
        </is>
      </c>
      <c r="I379" t="inlineStr">
        <is>
          <t>EXPENSE</t>
        </is>
      </c>
    </row>
    <row r="380">
      <c r="A380" s="4" t="n">
        <v>45468</v>
      </c>
      <c r="B380" t="inlineStr">
        <is>
          <t>Capitec</t>
        </is>
      </c>
      <c r="C380" t="inlineStr">
        <is>
          <t>Bank Fee (transaction fee)</t>
        </is>
      </c>
      <c r="D380" t="inlineStr"/>
      <c r="E380" s="5" t="n">
        <v>1</v>
      </c>
      <c r="G380" s="5" t="n">
        <v>-21630.84</v>
      </c>
      <c r="H380" t="inlineStr">
        <is>
          <t>Bank Charges &amp; Interest</t>
        </is>
      </c>
      <c r="I380" t="inlineStr">
        <is>
          <t>EXPENSE</t>
        </is>
      </c>
    </row>
    <row r="381">
      <c r="A381" s="4" t="n">
        <v>45468</v>
      </c>
      <c r="B381" t="inlineStr">
        <is>
          <t>Capitec</t>
        </is>
      </c>
      <c r="C381" t="inlineStr">
        <is>
          <t>POS Local Purchase WILLIAMS HUNT THE GLEN Kuils Rive AUTH ID 551850</t>
        </is>
      </c>
      <c r="D381" t="inlineStr">
        <is>
          <t>0000000000008213</t>
        </is>
      </c>
      <c r="E381" s="5" t="n">
        <v>1178.53</v>
      </c>
      <c r="G381" s="5" t="n">
        <v>-22809.37</v>
      </c>
      <c r="H381" t="inlineStr">
        <is>
          <t>Vehicle, Fuel &amp; Travel (incl. tolls)</t>
        </is>
      </c>
      <c r="I381" t="inlineStr">
        <is>
          <t>EXPENSE</t>
        </is>
      </c>
    </row>
    <row r="382">
      <c r="A382" s="4" t="n">
        <v>45468</v>
      </c>
      <c r="B382" t="inlineStr">
        <is>
          <t>Capitec</t>
        </is>
      </c>
      <c r="C382" t="inlineStr">
        <is>
          <t>Inward EFT Credit DLAMINI LEGAL INC- F</t>
        </is>
      </c>
      <c r="D382" t="inlineStr"/>
      <c r="F382" s="5" t="n">
        <v>19000</v>
      </c>
      <c r="G382" s="5" t="n">
        <v>-3809.37</v>
      </c>
      <c r="H382" t="inlineStr">
        <is>
          <t>Inter-account Transfer (Capitec&lt;-&gt;FNB, eliminated)</t>
        </is>
      </c>
      <c r="I382" t="inlineStr">
        <is>
          <t>TRANSFER</t>
        </is>
      </c>
    </row>
    <row r="383">
      <c r="A383" s="4" t="n">
        <v>45468</v>
      </c>
      <c r="B383" t="inlineStr">
        <is>
          <t>FNB</t>
        </is>
      </c>
      <c r="C383" t="inlineStr">
        <is>
          <t>FNB App Payment To Dlamini Legal Inc- C Dlamini Legal Inc- F</t>
        </is>
      </c>
      <c r="D383" t="inlineStr"/>
      <c r="E383" s="5" t="n">
        <v>19000</v>
      </c>
      <c r="G383" s="5" t="n">
        <v>2121.93</v>
      </c>
      <c r="H383" t="inlineStr">
        <is>
          <t>Inter-account Transfer (Capitec&lt;-&gt;FNB, eliminated)</t>
        </is>
      </c>
      <c r="I383" t="inlineStr">
        <is>
          <t>TRANSFER</t>
        </is>
      </c>
    </row>
    <row r="384">
      <c r="A384" s="4" t="n">
        <v>45468</v>
      </c>
      <c r="B384" t="inlineStr">
        <is>
          <t>FNB</t>
        </is>
      </c>
      <c r="C384" t="inlineStr">
        <is>
          <t>POS Purchase 71.99 Google *Youtu *7363</t>
        </is>
      </c>
      <c r="D384" t="inlineStr">
        <is>
          <t>485442</t>
        </is>
      </c>
      <c r="E384" s="5" t="n">
        <v>71.98999999999999</v>
      </c>
      <c r="G384" s="5" t="n">
        <v>2049.94</v>
      </c>
      <c r="H384" t="inlineStr">
        <is>
          <t>Telecoms, IT &amp; Subscriptions</t>
        </is>
      </c>
      <c r="I384" t="inlineStr">
        <is>
          <t>EXPENSE</t>
        </is>
      </c>
    </row>
    <row r="385">
      <c r="A385" s="4" t="n">
        <v>45469</v>
      </c>
      <c r="B385" t="inlineStr">
        <is>
          <t>FNB</t>
        </is>
      </c>
      <c r="C385" t="inlineStr">
        <is>
          <t>FNB App Transfer From Est/21/Mayaba</t>
        </is>
      </c>
      <c r="D385" t="inlineStr"/>
      <c r="F385" s="5" t="n">
        <v>50000</v>
      </c>
      <c r="G385" s="5" t="n">
        <v>52049.94</v>
      </c>
      <c r="H385" t="inlineStr">
        <is>
          <t>Fee Income Received</t>
        </is>
      </c>
      <c r="I385" t="inlineStr">
        <is>
          <t>INCOME</t>
        </is>
      </c>
    </row>
    <row r="386">
      <c r="A386" s="4" t="n">
        <v>45469</v>
      </c>
      <c r="B386" t="inlineStr">
        <is>
          <t>FNB</t>
        </is>
      </c>
      <c r="C386" t="inlineStr">
        <is>
          <t>FNB App Payment To Desktop Linovo Dlamini Legal Inv074</t>
        </is>
      </c>
      <c r="D386" t="inlineStr"/>
      <c r="E386" s="5" t="n">
        <v>800</v>
      </c>
      <c r="G386" s="5" t="n">
        <v>51249.94</v>
      </c>
      <c r="H386" t="inlineStr">
        <is>
          <t>Uncategorized (needs review)</t>
        </is>
      </c>
      <c r="I386" t="inlineStr">
        <is>
          <t>UNCATEGORIZED</t>
        </is>
      </c>
    </row>
    <row r="387">
      <c r="A387" s="4" t="n">
        <v>45470</v>
      </c>
      <c r="B387" t="inlineStr">
        <is>
          <t>Capitec</t>
        </is>
      </c>
      <c r="C387" t="inlineStr">
        <is>
          <t>Ret Cr Transfer F DLAMINI</t>
        </is>
      </c>
      <c r="D387" t="inlineStr"/>
      <c r="F387" s="5" t="n">
        <v>52</v>
      </c>
      <c r="G387" s="5" t="n">
        <v>-3757.37</v>
      </c>
      <c r="H387" t="inlineStr">
        <is>
          <t>Returned / Failed Payments (net nil, excluded)</t>
        </is>
      </c>
      <c r="I387" t="inlineStr">
        <is>
          <t>RETURNED</t>
        </is>
      </c>
    </row>
    <row r="388">
      <c r="A388" s="4" t="n">
        <v>45470</v>
      </c>
      <c r="B388" t="inlineStr">
        <is>
          <t>FNB</t>
        </is>
      </c>
      <c r="C388" t="inlineStr">
        <is>
          <t>Send Money App Dr Send</t>
        </is>
      </c>
      <c r="D388" t="inlineStr">
        <is>
          <t>27728703347</t>
        </is>
      </c>
      <c r="E388" s="5" t="n">
        <v>400</v>
      </c>
      <c r="G388" s="5" t="n">
        <v>50849.94</v>
      </c>
      <c r="H388" t="inlineStr">
        <is>
          <t>Possible Personal / Drawings (flagged - not yet classified as business or personal)</t>
        </is>
      </c>
      <c r="I388" t="inlineStr">
        <is>
          <t>DRAWINGS</t>
        </is>
      </c>
    </row>
    <row r="389">
      <c r="A389" s="4" t="n">
        <v>45470</v>
      </c>
      <c r="B389" t="inlineStr">
        <is>
          <t>FNB</t>
        </is>
      </c>
      <c r="C389" t="inlineStr">
        <is>
          <t>POS Purchase Gosforth East Plaza *7363</t>
        </is>
      </c>
      <c r="D389" t="inlineStr">
        <is>
          <t>485442</t>
        </is>
      </c>
      <c r="E389" s="5" t="n">
        <v>7</v>
      </c>
      <c r="G389" s="5" t="n">
        <v>50842.94</v>
      </c>
      <c r="H389" t="inlineStr">
        <is>
          <t>Vehicle, Fuel &amp; Travel (incl. tolls)</t>
        </is>
      </c>
      <c r="I389" t="inlineStr">
        <is>
          <t>EXPENSE</t>
        </is>
      </c>
    </row>
    <row r="390">
      <c r="A390" s="4" t="n">
        <v>45470</v>
      </c>
      <c r="B390" t="inlineStr">
        <is>
          <t>FNB</t>
        </is>
      </c>
      <c r="C390" t="inlineStr">
        <is>
          <t>POS Purchase Gosforth East Plaza *7363</t>
        </is>
      </c>
      <c r="D390" t="inlineStr">
        <is>
          <t>485442</t>
        </is>
      </c>
      <c r="E390" s="5" t="n">
        <v>7</v>
      </c>
      <c r="G390" s="5" t="n">
        <v>50835.94</v>
      </c>
      <c r="H390" t="inlineStr">
        <is>
          <t>Vehicle, Fuel &amp; Travel (incl. tolls)</t>
        </is>
      </c>
      <c r="I390" t="inlineStr">
        <is>
          <t>EXPENSE</t>
        </is>
      </c>
    </row>
    <row r="391">
      <c r="A391" s="4" t="n">
        <v>45470</v>
      </c>
      <c r="B391" t="inlineStr">
        <is>
          <t>FNB</t>
        </is>
      </c>
      <c r="C391" t="inlineStr">
        <is>
          <t>POS Purchase Uber Rides *7363</t>
        </is>
      </c>
      <c r="D391" t="inlineStr">
        <is>
          <t>485442</t>
        </is>
      </c>
      <c r="E391" s="5" t="n">
        <v>74</v>
      </c>
      <c r="G391" s="5" t="n">
        <v>50761.94</v>
      </c>
      <c r="H391" t="inlineStr">
        <is>
          <t>Possible Personal / Drawings (flagged - not yet classified as business or personal)</t>
        </is>
      </c>
      <c r="I391" t="inlineStr">
        <is>
          <t>DRAWINGS</t>
        </is>
      </c>
    </row>
    <row r="392">
      <c r="A392" s="4" t="n">
        <v>45471</v>
      </c>
      <c r="B392" t="inlineStr">
        <is>
          <t>Capitec</t>
        </is>
      </c>
      <c r="C392" t="inlineStr">
        <is>
          <t>Inward EFT Credit DLAMINI LEGAL INC- F</t>
        </is>
      </c>
      <c r="D392" t="inlineStr"/>
      <c r="F392" s="5" t="n">
        <v>20000</v>
      </c>
      <c r="G392" s="5" t="n">
        <v>16242.63</v>
      </c>
      <c r="H392" t="inlineStr">
        <is>
          <t>Inter-account Transfer (Capitec&lt;-&gt;FNB, eliminated)</t>
        </is>
      </c>
      <c r="I392" t="inlineStr">
        <is>
          <t>TRANSFER</t>
        </is>
      </c>
    </row>
    <row r="393">
      <c r="A393" s="4" t="n">
        <v>45471</v>
      </c>
      <c r="B393" t="inlineStr">
        <is>
          <t>Capitec</t>
        </is>
      </c>
      <c r="C393" t="inlineStr">
        <is>
          <t>POS Local Purchase Uber Rides JHB AUTH ID 914404</t>
        </is>
      </c>
      <c r="D393" t="inlineStr">
        <is>
          <t>0000000000001991</t>
        </is>
      </c>
      <c r="E393" s="5" t="n">
        <v>31</v>
      </c>
      <c r="G393" s="5" t="n">
        <v>16211.63</v>
      </c>
      <c r="H393" t="inlineStr">
        <is>
          <t>Possible Personal / Drawings (flagged - not yet classified as business or personal)</t>
        </is>
      </c>
      <c r="I393" t="inlineStr">
        <is>
          <t>DRAWINGS</t>
        </is>
      </c>
    </row>
    <row r="394">
      <c r="A394" s="4" t="n">
        <v>45471</v>
      </c>
      <c r="B394" t="inlineStr">
        <is>
          <t>Capitec</t>
        </is>
      </c>
      <c r="C394" t="inlineStr">
        <is>
          <t>POS Local Purchase Uber Rides JHB AUTH ID 305830</t>
        </is>
      </c>
      <c r="D394" t="inlineStr">
        <is>
          <t>0000000000001991</t>
        </is>
      </c>
      <c r="E394" s="5" t="n">
        <v>31</v>
      </c>
      <c r="G394" s="5" t="n">
        <v>16180.63</v>
      </c>
      <c r="H394" t="inlineStr">
        <is>
          <t>Possible Personal / Drawings (flagged - not yet classified as business or personal)</t>
        </is>
      </c>
      <c r="I394" t="inlineStr">
        <is>
          <t>DRAWINGS</t>
        </is>
      </c>
    </row>
    <row r="395">
      <c r="A395" s="4" t="n">
        <v>45471</v>
      </c>
      <c r="B395" t="inlineStr">
        <is>
          <t>FNB</t>
        </is>
      </c>
      <c r="C395" t="inlineStr">
        <is>
          <t>Internet Pmt To Mayaba-Consultant Es Dlamini Legal/Mayaba</t>
        </is>
      </c>
      <c r="D395" t="inlineStr"/>
      <c r="E395" s="5" t="n">
        <v>25000</v>
      </c>
      <c r="G395" s="5" t="n">
        <v>25761.94</v>
      </c>
      <c r="H395" t="inlineStr">
        <is>
          <t>Legal Disbursements &amp; Counsel Fees (Sheriff/Advocate/LPC/RAF/Conveyancer)</t>
        </is>
      </c>
      <c r="I395" t="inlineStr">
        <is>
          <t>EXPENSE</t>
        </is>
      </c>
    </row>
    <row r="396">
      <c r="A396" s="4" t="n">
        <v>45471</v>
      </c>
      <c r="B396" t="inlineStr">
        <is>
          <t>FNB</t>
        </is>
      </c>
      <c r="C396" t="inlineStr">
        <is>
          <t>FNB App Payment To Dlamini Legal Inc- C Dlamini Legal Inc- F</t>
        </is>
      </c>
      <c r="D396" t="inlineStr"/>
      <c r="E396" s="5" t="n">
        <v>20000</v>
      </c>
      <c r="G396" s="5" t="n">
        <v>5761.94</v>
      </c>
      <c r="H396" t="inlineStr">
        <is>
          <t>Inter-account Transfer (Capitec&lt;-&gt;FNB, eliminated)</t>
        </is>
      </c>
      <c r="I396" t="inlineStr">
        <is>
          <t>TRANSFER</t>
        </is>
      </c>
    </row>
    <row r="397">
      <c r="A397" s="4" t="n">
        <v>45472</v>
      </c>
      <c r="B397" t="inlineStr">
        <is>
          <t>Capitec</t>
        </is>
      </c>
      <c r="C397" t="inlineStr">
        <is>
          <t>POS Local Purchase Uber Rides JHB AUTH ID 490518 too CSC=*dY Centre for _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a aia CAPITEC Capitec Bank Limited Reg. No: 1980/003695/06. An authorised financial services provider (F SP46669) and registered credit provider (NCRCP13). 21/11/2024 OKCO2B1X6Z2 Date 01/07/2024 Contact 0860 309 250 for verification Account No. 1051597447 Statement No. 00001 Page: 000002</t>
        </is>
      </c>
      <c r="D397" t="inlineStr">
        <is>
          <t>0000000000001991</t>
        </is>
      </c>
      <c r="E397" s="5" t="n">
        <v>52</v>
      </c>
      <c r="G397" s="5" t="n">
        <v>16128.63</v>
      </c>
      <c r="H397" t="inlineStr">
        <is>
          <t>Possible Personal / Drawings (flagged - not yet classified as business or personal)</t>
        </is>
      </c>
      <c r="I397" t="inlineStr">
        <is>
          <t>DRAWINGS</t>
        </is>
      </c>
    </row>
    <row r="398">
      <c r="A398" s="4" t="n">
        <v>45472</v>
      </c>
      <c r="B398" t="inlineStr">
        <is>
          <t>FNB</t>
        </is>
      </c>
      <c r="C398" t="inlineStr">
        <is>
          <t>Magtape Debit Telkommobi50635241101158982954</t>
        </is>
      </c>
      <c r="D398" t="inlineStr"/>
      <c r="E398" s="5" t="n">
        <v>641.8</v>
      </c>
      <c r="G398" s="5" t="n">
        <v>5120.14</v>
      </c>
      <c r="H398" t="inlineStr">
        <is>
          <t>Telecoms, IT &amp; Subscriptions</t>
        </is>
      </c>
      <c r="I398" t="inlineStr">
        <is>
          <t>EXPENSE</t>
        </is>
      </c>
    </row>
    <row r="399">
      <c r="A399" s="4" t="n">
        <v>45472</v>
      </c>
      <c r="B399" t="inlineStr">
        <is>
          <t>FNB</t>
        </is>
      </c>
      <c r="C399" t="inlineStr">
        <is>
          <t>Fuel Purchase Shell Gardenview *7363</t>
        </is>
      </c>
      <c r="D399" t="inlineStr">
        <is>
          <t>485442</t>
        </is>
      </c>
      <c r="E399" s="5" t="n">
        <v>358.65</v>
      </c>
      <c r="G399" s="5" t="n">
        <v>4761.49</v>
      </c>
      <c r="H399" t="inlineStr">
        <is>
          <t>Vehicle, Fuel &amp; Travel (incl. tolls)</t>
        </is>
      </c>
      <c r="I399" t="inlineStr">
        <is>
          <t>EXPENSE</t>
        </is>
      </c>
    </row>
    <row r="400">
      <c r="A400" s="4" t="n">
        <v>45472</v>
      </c>
      <c r="B400" t="inlineStr">
        <is>
          <t>FNB</t>
        </is>
      </c>
      <c r="C400" t="inlineStr">
        <is>
          <t>VAT Charge Redirected From</t>
        </is>
      </c>
      <c r="D400" t="inlineStr">
        <is>
          <t>62858407630</t>
        </is>
      </c>
      <c r="E400" s="5" t="n">
        <v>15.09</v>
      </c>
      <c r="G400" s="5" t="n">
        <v>4746.4</v>
      </c>
      <c r="H400" t="inlineStr">
        <is>
          <t>Bank Charges &amp; Interest</t>
        </is>
      </c>
      <c r="I400" t="inlineStr">
        <is>
          <t>EXPENSE</t>
        </is>
      </c>
    </row>
    <row r="401">
      <c r="A401" s="4" t="n">
        <v>45473</v>
      </c>
      <c r="B401" t="inlineStr">
        <is>
          <t>Capitec</t>
        </is>
      </c>
      <c r="C401" t="inlineStr">
        <is>
          <t>Debit Interest</t>
        </is>
      </c>
      <c r="D401" t="inlineStr"/>
      <c r="E401" s="5" t="n">
        <v>321.25</v>
      </c>
      <c r="G401" s="5" t="n">
        <v>15807.38</v>
      </c>
      <c r="H401" t="inlineStr">
        <is>
          <t>Bank Charges &amp; Interest</t>
        </is>
      </c>
      <c r="I401" t="inlineStr">
        <is>
          <t>EXPENSE</t>
        </is>
      </c>
    </row>
    <row r="402">
      <c r="A402" s="4" t="n">
        <v>45473</v>
      </c>
      <c r="B402" t="inlineStr">
        <is>
          <t>Capitec</t>
        </is>
      </c>
      <c r="C402" t="inlineStr">
        <is>
          <t>Monthly Service Fee</t>
        </is>
      </c>
      <c r="D402" t="inlineStr"/>
      <c r="E402" s="5" t="n">
        <v>50</v>
      </c>
      <c r="G402" s="5" t="n">
        <v>15757.38</v>
      </c>
      <c r="H402" t="inlineStr">
        <is>
          <t>Bank Charges &amp; Interest</t>
        </is>
      </c>
      <c r="I402" t="inlineStr">
        <is>
          <t>EXPENSE</t>
        </is>
      </c>
    </row>
    <row r="403">
      <c r="A403" s="4" t="n">
        <v>45474</v>
      </c>
      <c r="B403" t="inlineStr">
        <is>
          <t>Capitec</t>
        </is>
      </c>
      <c r="C403" t="inlineStr">
        <is>
          <t>Outward EFT THINKCOR LIT23Mhlanga To 250655</t>
        </is>
      </c>
      <c r="D403" t="inlineStr">
        <is>
          <t>62784035349</t>
        </is>
      </c>
      <c r="E403" s="5" t="n">
        <v>5000</v>
      </c>
      <c r="G403" s="5" t="n">
        <v>10755.38</v>
      </c>
      <c r="H403" t="inlineStr">
        <is>
          <t>Legal Disbursements &amp; Counsel Fees (Sheriff/Advocate/LPC/RAF/Conveyancer)</t>
        </is>
      </c>
      <c r="I403" t="inlineStr">
        <is>
          <t>EXPENSE</t>
        </is>
      </c>
    </row>
    <row r="404">
      <c r="A404" s="4" t="n">
        <v>45474</v>
      </c>
      <c r="B404" t="inlineStr">
        <is>
          <t>Capitec</t>
        </is>
      </c>
      <c r="C404" t="inlineStr">
        <is>
          <t>Bank Fee (transaction fee)</t>
        </is>
      </c>
      <c r="D404" t="inlineStr"/>
      <c r="E404" s="5" t="n">
        <v>2</v>
      </c>
      <c r="G404" s="5" t="n">
        <v>10755.38</v>
      </c>
      <c r="H404" t="inlineStr">
        <is>
          <t>Bank Charges &amp; Interest</t>
        </is>
      </c>
      <c r="I404" t="inlineStr">
        <is>
          <t>EXPENSE</t>
        </is>
      </c>
    </row>
    <row r="405">
      <c r="A405" s="4" t="n">
        <v>45474</v>
      </c>
      <c r="B405" t="inlineStr">
        <is>
          <t>Capitec</t>
        </is>
      </c>
      <c r="C405" t="inlineStr">
        <is>
          <t>Outward EFT ITHEMBA 17731 To 051001</t>
        </is>
      </c>
      <c r="D405" t="inlineStr">
        <is>
          <t>202265137</t>
        </is>
      </c>
      <c r="E405" s="5" t="n">
        <v>5831.2</v>
      </c>
      <c r="G405" s="5" t="n">
        <v>4922.18</v>
      </c>
      <c r="H405" t="inlineStr">
        <is>
          <t>Legal Disbursements &amp; Counsel Fees (Sheriff/Advocate/LPC/RAF/Conveyancer)</t>
        </is>
      </c>
      <c r="I405" t="inlineStr">
        <is>
          <t>EXPENSE</t>
        </is>
      </c>
    </row>
    <row r="406">
      <c r="A406" s="4" t="n">
        <v>45474</v>
      </c>
      <c r="B406" t="inlineStr">
        <is>
          <t>Capitec</t>
        </is>
      </c>
      <c r="C406" t="inlineStr">
        <is>
          <t>Bank Fee (transaction fee)</t>
        </is>
      </c>
      <c r="D406" t="inlineStr"/>
      <c r="E406" s="5" t="n">
        <v>2</v>
      </c>
      <c r="G406" s="5" t="n">
        <v>4922.18</v>
      </c>
      <c r="H406" t="inlineStr">
        <is>
          <t>Bank Charges &amp; Interest</t>
        </is>
      </c>
      <c r="I406" t="inlineStr">
        <is>
          <t>EXPENSE</t>
        </is>
      </c>
    </row>
    <row r="407">
      <c r="A407" s="4" t="n">
        <v>45474</v>
      </c>
      <c r="B407" t="inlineStr">
        <is>
          <t>FNB</t>
        </is>
      </c>
      <c r="C407" t="inlineStr">
        <is>
          <t>FNB App Payment To Royal Place Parking Mduduzi Dlamini</t>
        </is>
      </c>
      <c r="D407" t="inlineStr"/>
      <c r="E407" s="5" t="n">
        <v>1510</v>
      </c>
      <c r="G407" s="5" t="n">
        <v>3236.4</v>
      </c>
      <c r="H407" t="inlineStr">
        <is>
          <t>Vehicle, Fuel &amp; Travel (incl. tolls)</t>
        </is>
      </c>
      <c r="I407" t="inlineStr">
        <is>
          <t>EXPENSE</t>
        </is>
      </c>
    </row>
    <row r="408">
      <c r="A408" s="4" t="n">
        <v>45474</v>
      </c>
      <c r="B408" t="inlineStr">
        <is>
          <t>FNB</t>
        </is>
      </c>
      <c r="C408" t="inlineStr"/>
      <c r="D408" t="inlineStr"/>
      <c r="E408" s="5" t="n">
        <v>693.34</v>
      </c>
      <c r="G408" s="5" t="n">
        <v>2543.06</v>
      </c>
      <c r="H408" t="inlineStr">
        <is>
          <t>Uncategorized (needs review)</t>
        </is>
      </c>
      <c r="I408" t="inlineStr">
        <is>
          <t>UNCATEGORIZED</t>
        </is>
      </c>
    </row>
    <row r="409">
      <c r="A409" s="4" t="n">
        <v>45474</v>
      </c>
      <c r="B409" t="inlineStr">
        <is>
          <t>FNB</t>
        </is>
      </c>
      <c r="C409" t="inlineStr">
        <is>
          <t>Magtape Debit Telkom Sa</t>
        </is>
      </c>
      <c r="D409" t="inlineStr">
        <is>
          <t>139902546767411678</t>
        </is>
      </c>
      <c r="E409" s="5" t="n">
        <v>99</v>
      </c>
      <c r="G409" s="5" t="n">
        <v>2444.06</v>
      </c>
      <c r="H409" t="inlineStr">
        <is>
          <t>Telecoms, IT &amp; Subscriptions</t>
        </is>
      </c>
      <c r="I409" t="inlineStr">
        <is>
          <t>EXPENSE</t>
        </is>
      </c>
    </row>
    <row r="410">
      <c r="A410" s="4" t="n">
        <v>45474</v>
      </c>
      <c r="B410" t="inlineStr">
        <is>
          <t>FNB</t>
        </is>
      </c>
      <c r="C410" t="inlineStr">
        <is>
          <t>Magtape Debit Axxess Netcash</t>
        </is>
      </c>
      <c r="D410" t="inlineStr">
        <is>
          <t>285733099</t>
        </is>
      </c>
      <c r="E410" s="5" t="n">
        <v>199</v>
      </c>
      <c r="G410" s="5" t="n">
        <v>2245.06</v>
      </c>
      <c r="H410" t="inlineStr">
        <is>
          <t>Telecoms, IT &amp; Subscriptions</t>
        </is>
      </c>
      <c r="I410" t="inlineStr">
        <is>
          <t>EXPENSE</t>
        </is>
      </c>
    </row>
    <row r="411">
      <c r="A411" s="4" t="n">
        <v>45474</v>
      </c>
      <c r="B411" t="inlineStr">
        <is>
          <t>FNB</t>
        </is>
      </c>
      <c r="C411" t="inlineStr">
        <is>
          <t>POS Purchase Interpark Bedford C *7363</t>
        </is>
      </c>
      <c r="D411" t="inlineStr">
        <is>
          <t>485442</t>
        </is>
      </c>
      <c r="E411" s="5" t="n">
        <v>10</v>
      </c>
      <c r="G411" s="5" t="n">
        <v>2235.06</v>
      </c>
      <c r="H411" t="inlineStr">
        <is>
          <t>Uncategorized (needs review)</t>
        </is>
      </c>
      <c r="I411" t="inlineStr">
        <is>
          <t>UNCATEGORIZED</t>
        </is>
      </c>
    </row>
    <row r="412">
      <c r="A412" s="4" t="n">
        <v>45475</v>
      </c>
      <c r="B412" t="inlineStr">
        <is>
          <t>Capitec</t>
        </is>
      </c>
      <c r="C412" t="inlineStr">
        <is>
          <t>Backdated S/Debit CAR RENTAL ASTRA Dili Car rental</t>
        </is>
      </c>
      <c r="D412" t="inlineStr"/>
      <c r="E412" s="5" t="n">
        <v>1500</v>
      </c>
      <c r="G412" s="5" t="n">
        <v>3421.18</v>
      </c>
      <c r="H412" t="inlineStr">
        <is>
          <t>Vehicle, Fuel &amp; Travel (incl. tolls)</t>
        </is>
      </c>
      <c r="I412" t="inlineStr">
        <is>
          <t>EXPENSE</t>
        </is>
      </c>
    </row>
    <row r="413">
      <c r="A413" s="4" t="n">
        <v>45475</v>
      </c>
      <c r="B413" t="inlineStr">
        <is>
          <t>Capitec</t>
        </is>
      </c>
      <c r="C413" t="inlineStr">
        <is>
          <t>Bank Fee (transaction fee)</t>
        </is>
      </c>
      <c r="D413" t="inlineStr"/>
      <c r="E413" s="5" t="n">
        <v>1</v>
      </c>
      <c r="G413" s="5" t="n">
        <v>3421.18</v>
      </c>
      <c r="H413" t="inlineStr">
        <is>
          <t>Bank Charges &amp; Interest</t>
        </is>
      </c>
      <c r="I413" t="inlineStr">
        <is>
          <t>EXPENSE</t>
        </is>
      </c>
    </row>
    <row r="414">
      <c r="A414" s="4" t="n">
        <v>45475</v>
      </c>
      <c r="B414" t="inlineStr">
        <is>
          <t>Capitec</t>
        </is>
      </c>
      <c r="C414" t="inlineStr">
        <is>
          <t>POS Local Purchase ZeroPay PORT ELIZABE AUTH ID 4274 77</t>
        </is>
      </c>
      <c r="D414" t="inlineStr">
        <is>
          <t>0000000000001991</t>
        </is>
      </c>
      <c r="E414" s="5" t="n">
        <v>965.33</v>
      </c>
      <c r="G414" s="5" t="n">
        <v>2455.85</v>
      </c>
      <c r="H414" t="inlineStr">
        <is>
          <t>Telecoms, IT &amp; Subscriptions</t>
        </is>
      </c>
      <c r="I414" t="inlineStr">
        <is>
          <t>EXPENSE</t>
        </is>
      </c>
    </row>
    <row r="415">
      <c r="A415" s="4" t="n">
        <v>45475</v>
      </c>
      <c r="B415" t="inlineStr">
        <is>
          <t>FNB</t>
        </is>
      </c>
      <c r="C415" t="inlineStr">
        <is>
          <t>POS Purchase Karabo Parking Mana *7363</t>
        </is>
      </c>
      <c r="D415" t="inlineStr">
        <is>
          <t>485442</t>
        </is>
      </c>
      <c r="E415" s="5" t="n">
        <v>30</v>
      </c>
      <c r="G415" s="5" t="n">
        <v>2205.06</v>
      </c>
      <c r="H415" t="inlineStr">
        <is>
          <t>Uncategorized (needs review)</t>
        </is>
      </c>
      <c r="I415" t="inlineStr">
        <is>
          <t>UNCATEGORIZED</t>
        </is>
      </c>
    </row>
    <row r="416">
      <c r="A416" s="4" t="n">
        <v>45475</v>
      </c>
      <c r="B416" t="inlineStr">
        <is>
          <t>FNB</t>
        </is>
      </c>
      <c r="C416" t="inlineStr">
        <is>
          <t>POS Purchase Bolt *7363</t>
        </is>
      </c>
      <c r="D416" t="inlineStr">
        <is>
          <t>485442</t>
        </is>
      </c>
      <c r="E416" s="5" t="n">
        <v>39</v>
      </c>
      <c r="G416" s="5" t="n">
        <v>2166.06</v>
      </c>
      <c r="H416" t="inlineStr">
        <is>
          <t>Possible Personal / Drawings (flagged - not yet classified as business or personal)</t>
        </is>
      </c>
      <c r="I416" t="inlineStr">
        <is>
          <t>DRAWINGS</t>
        </is>
      </c>
    </row>
    <row r="417">
      <c r="A417" s="4" t="n">
        <v>45475</v>
      </c>
      <c r="B417" t="inlineStr">
        <is>
          <t>FNB</t>
        </is>
      </c>
      <c r="C417" t="inlineStr">
        <is>
          <t>POS Purchase Debonairs Braamfont *7363</t>
        </is>
      </c>
      <c r="D417" t="inlineStr">
        <is>
          <t>485442</t>
        </is>
      </c>
      <c r="E417" s="5" t="n">
        <v>169.9</v>
      </c>
      <c r="G417" s="5" t="n">
        <v>1996.16</v>
      </c>
      <c r="H417" t="inlineStr">
        <is>
          <t>Uncategorized (needs review)</t>
        </is>
      </c>
      <c r="I417" t="inlineStr">
        <is>
          <t>UNCATEGORIZED</t>
        </is>
      </c>
    </row>
    <row r="418">
      <c r="A418" s="4" t="n">
        <v>45475</v>
      </c>
      <c r="B418" t="inlineStr">
        <is>
          <t>FNB</t>
        </is>
      </c>
      <c r="C418" t="inlineStr">
        <is>
          <t>POS Purchase Roots Butchery Jewe *7363</t>
        </is>
      </c>
      <c r="D418" t="inlineStr">
        <is>
          <t>485442</t>
        </is>
      </c>
      <c r="E418" s="5" t="n">
        <v>439.27</v>
      </c>
      <c r="G418" s="5" t="n">
        <v>1556.89</v>
      </c>
      <c r="H418" t="inlineStr">
        <is>
          <t>Possible Personal / Drawings (flagged - not yet classified as business or personal)</t>
        </is>
      </c>
      <c r="I418" t="inlineStr">
        <is>
          <t>DRAWINGS</t>
        </is>
      </c>
    </row>
    <row r="419">
      <c r="A419" s="4" t="n">
        <v>45476</v>
      </c>
      <c r="B419" t="inlineStr">
        <is>
          <t>Capitec</t>
        </is>
      </c>
      <c r="C419" t="inlineStr">
        <is>
          <t>Outward EFT Sheriff Germiston South 339 2024 To 30026547 -2,00 -329,48 0510 01</t>
        </is>
      </c>
      <c r="D419" t="inlineStr"/>
      <c r="E419" s="5" t="n">
        <v>329.48</v>
      </c>
      <c r="G419" s="5" t="n">
        <v>2124.37</v>
      </c>
      <c r="H419" t="inlineStr">
        <is>
          <t>Legal Disbursements &amp; Counsel Fees (Sheriff/Advocate/LPC/RAF/Conveyancer)</t>
        </is>
      </c>
      <c r="I419" t="inlineStr">
        <is>
          <t>EXPENSE</t>
        </is>
      </c>
    </row>
    <row r="420">
      <c r="A420" s="4" t="n">
        <v>45476</v>
      </c>
      <c r="B420" t="inlineStr">
        <is>
          <t>Capitec</t>
        </is>
      </c>
      <c r="C420" t="inlineStr">
        <is>
          <t>Bank Fee (transaction fee)</t>
        </is>
      </c>
      <c r="D420" t="inlineStr"/>
      <c r="E420" s="5" t="n">
        <v>2</v>
      </c>
      <c r="G420" s="5" t="n">
        <v>2124.37</v>
      </c>
      <c r="H420" t="inlineStr">
        <is>
          <t>Bank Charges &amp; Interest</t>
        </is>
      </c>
      <c r="I420" t="inlineStr">
        <is>
          <t>EXPENSE</t>
        </is>
      </c>
    </row>
    <row r="421">
      <c r="A421" s="4" t="n">
        <v>45476</v>
      </c>
      <c r="B421" t="inlineStr">
        <is>
          <t>Capitec</t>
        </is>
      </c>
      <c r="C421" t="inlineStr">
        <is>
          <t>Outward EFT Clty property office 115 121542 To -2,00 198 765</t>
        </is>
      </c>
      <c r="D421" t="inlineStr">
        <is>
          <t>1633345378</t>
        </is>
      </c>
      <c r="E421" s="5" t="n">
        <v>4066.26</v>
      </c>
      <c r="G421" s="5" t="n">
        <v>-1943.89</v>
      </c>
      <c r="H421" t="inlineStr">
        <is>
          <t>Property &amp; Municipal Payments</t>
        </is>
      </c>
      <c r="I421" t="inlineStr">
        <is>
          <t>EXPENSE</t>
        </is>
      </c>
    </row>
    <row r="422">
      <c r="A422" s="4" t="n">
        <v>45476</v>
      </c>
      <c r="B422" t="inlineStr">
        <is>
          <t>Capitec</t>
        </is>
      </c>
      <c r="C422" t="inlineStr">
        <is>
          <t>Bank Fee (transaction fee)</t>
        </is>
      </c>
      <c r="D422" t="inlineStr"/>
      <c r="E422" s="5" t="n">
        <v>2</v>
      </c>
      <c r="G422" s="5" t="n">
        <v>-1943.89</v>
      </c>
      <c r="H422" t="inlineStr">
        <is>
          <t>Bank Charges &amp; Interest</t>
        </is>
      </c>
      <c r="I422" t="inlineStr">
        <is>
          <t>EXPENSE</t>
        </is>
      </c>
    </row>
    <row r="423">
      <c r="A423" s="4" t="n">
        <v>45476</v>
      </c>
      <c r="B423" t="inlineStr">
        <is>
          <t>FNB</t>
        </is>
      </c>
      <c r="C423" t="inlineStr">
        <is>
          <t>Send Money App Dr Send</t>
        </is>
      </c>
      <c r="D423" t="inlineStr">
        <is>
          <t>27785011462</t>
        </is>
      </c>
      <c r="E423" s="5" t="n">
        <v>250</v>
      </c>
      <c r="G423" s="5" t="n">
        <v>1306.89</v>
      </c>
      <c r="H423" t="inlineStr">
        <is>
          <t>Possible Personal / Drawings (flagged - not yet classified as business or personal)</t>
        </is>
      </c>
      <c r="I423" t="inlineStr">
        <is>
          <t>DRAWINGS</t>
        </is>
      </c>
    </row>
    <row r="424">
      <c r="A424" s="4" t="n">
        <v>45476</v>
      </c>
      <c r="B424" t="inlineStr">
        <is>
          <t>FNB</t>
        </is>
      </c>
      <c r="C424" t="inlineStr">
        <is>
          <t>POS Purchase Killarney Mall *7363</t>
        </is>
      </c>
      <c r="D424" t="inlineStr">
        <is>
          <t>485442</t>
        </is>
      </c>
      <c r="E424" s="5" t="n">
        <v>8</v>
      </c>
      <c r="G424" s="5" t="n">
        <v>1298.89</v>
      </c>
      <c r="H424" t="inlineStr">
        <is>
          <t>Uncategorized (needs review)</t>
        </is>
      </c>
      <c r="I424" t="inlineStr">
        <is>
          <t>UNCATEGORIZED</t>
        </is>
      </c>
    </row>
    <row r="425">
      <c r="A425" s="4" t="n">
        <v>45476</v>
      </c>
      <c r="B425" t="inlineStr">
        <is>
          <t>FNB</t>
        </is>
      </c>
      <c r="C425" t="inlineStr">
        <is>
          <t>POS Purchase Bolt *7363</t>
        </is>
      </c>
      <c r="D425" t="inlineStr">
        <is>
          <t>485442</t>
        </is>
      </c>
      <c r="E425" s="5" t="n">
        <v>41</v>
      </c>
      <c r="G425" s="5" t="n">
        <v>1257.89</v>
      </c>
      <c r="H425" t="inlineStr">
        <is>
          <t>Possible Personal / Drawings (flagged - not yet classified as business or personal)</t>
        </is>
      </c>
      <c r="I425" t="inlineStr">
        <is>
          <t>DRAWINGS</t>
        </is>
      </c>
    </row>
    <row r="426">
      <c r="A426" s="4" t="n">
        <v>45476</v>
      </c>
      <c r="B426" t="inlineStr">
        <is>
          <t>FNB</t>
        </is>
      </c>
      <c r="C426" t="inlineStr">
        <is>
          <t>POS Purchase Game JHB City *7363</t>
        </is>
      </c>
      <c r="D426" t="inlineStr">
        <is>
          <t>485442</t>
        </is>
      </c>
      <c r="E426" s="5" t="n">
        <v>58.98</v>
      </c>
      <c r="G426" s="5" t="n">
        <v>1198.91</v>
      </c>
      <c r="H426" t="inlineStr">
        <is>
          <t>Possible Personal / Drawings (flagged - not yet classified as business or personal)</t>
        </is>
      </c>
      <c r="I426" t="inlineStr">
        <is>
          <t>DRAWINGS</t>
        </is>
      </c>
    </row>
    <row r="427">
      <c r="A427" s="4" t="n">
        <v>45476</v>
      </c>
      <c r="B427" t="inlineStr">
        <is>
          <t>FNB</t>
        </is>
      </c>
      <c r="C427" t="inlineStr">
        <is>
          <t>POS Purchase Shoprite Pritchard *7363</t>
        </is>
      </c>
      <c r="D427" t="inlineStr">
        <is>
          <t>485442</t>
        </is>
      </c>
      <c r="E427" s="5" t="n">
        <v>156.13</v>
      </c>
      <c r="G427" s="5" t="n">
        <v>1042.78</v>
      </c>
      <c r="H427" t="inlineStr">
        <is>
          <t>Possible Personal / Drawings (flagged - not yet classified as business or personal)</t>
        </is>
      </c>
      <c r="I427" t="inlineStr">
        <is>
          <t>DRAWINGS</t>
        </is>
      </c>
    </row>
    <row r="428">
      <c r="A428" s="4" t="n">
        <v>45476</v>
      </c>
      <c r="B428" t="inlineStr">
        <is>
          <t>FNB</t>
        </is>
      </c>
      <c r="C428" t="inlineStr">
        <is>
          <t>POS Purchase Vox Moto *7363</t>
        </is>
      </c>
      <c r="D428" t="inlineStr">
        <is>
          <t>485442</t>
        </is>
      </c>
      <c r="E428" s="5" t="n">
        <v>178.7</v>
      </c>
      <c r="G428" s="5" t="n">
        <v>864.08</v>
      </c>
      <c r="H428" t="inlineStr">
        <is>
          <t>Uncategorized (needs review)</t>
        </is>
      </c>
      <c r="I428" t="inlineStr">
        <is>
          <t>UNCATEGORIZED</t>
        </is>
      </c>
    </row>
    <row r="429">
      <c r="A429" s="4" t="n">
        <v>45476</v>
      </c>
      <c r="B429" t="inlineStr">
        <is>
          <t>FNB</t>
        </is>
      </c>
      <c r="C429" t="inlineStr">
        <is>
          <t>Fuel Purchase Shell Pj Service St *7363</t>
        </is>
      </c>
      <c r="D429" t="inlineStr">
        <is>
          <t>485442</t>
        </is>
      </c>
      <c r="E429" s="5" t="n">
        <v>239.1</v>
      </c>
      <c r="G429" s="5" t="n">
        <v>624.98</v>
      </c>
      <c r="H429" t="inlineStr">
        <is>
          <t>Vehicle, Fuel &amp; Travel (incl. tolls)</t>
        </is>
      </c>
      <c r="I429" t="inlineStr">
        <is>
          <t>EXPENSE</t>
        </is>
      </c>
    </row>
    <row r="430">
      <c r="A430" s="4" t="n">
        <v>45477</v>
      </c>
      <c r="B430" t="inlineStr">
        <is>
          <t>Capitec</t>
        </is>
      </c>
      <c r="C430" t="inlineStr">
        <is>
          <t>POS Local Purchase ARGUS MOTOR COMPANY NORTHRIDING A UTH ID 605046</t>
        </is>
      </c>
      <c r="D430" t="inlineStr">
        <is>
          <t>0000000000008213</t>
        </is>
      </c>
      <c r="E430" s="5" t="n">
        <v>469</v>
      </c>
      <c r="G430" s="5" t="n">
        <v>-2412.89</v>
      </c>
      <c r="H430" t="inlineStr">
        <is>
          <t>Uncategorized (needs review)</t>
        </is>
      </c>
      <c r="I430" t="inlineStr">
        <is>
          <t>UNCATEGORIZED</t>
        </is>
      </c>
    </row>
    <row r="431">
      <c r="A431" s="4" t="n">
        <v>45477</v>
      </c>
      <c r="B431" t="inlineStr">
        <is>
          <t>Capitec</t>
        </is>
      </c>
      <c r="C431" t="inlineStr">
        <is>
          <t>Fuel Purchase SHELL ULTRA CITY Johannesburg AUT H ID 675188</t>
        </is>
      </c>
      <c r="D431" t="inlineStr">
        <is>
          <t>0000000000008213</t>
        </is>
      </c>
      <c r="E431" s="5" t="n">
        <v>242.5</v>
      </c>
      <c r="G431" s="5" t="n">
        <v>-2655.39</v>
      </c>
      <c r="H431" t="inlineStr">
        <is>
          <t>Vehicle, Fuel &amp; Travel (incl. tolls)</t>
        </is>
      </c>
      <c r="I431" t="inlineStr">
        <is>
          <t>EXPENSE</t>
        </is>
      </c>
    </row>
    <row r="432">
      <c r="A432" s="4" t="n">
        <v>45477</v>
      </c>
      <c r="B432" t="inlineStr">
        <is>
          <t>FNB</t>
        </is>
      </c>
      <c r="C432" t="inlineStr">
        <is>
          <t>POS Purchase Hyper Midas *7363</t>
        </is>
      </c>
      <c r="D432" t="inlineStr">
        <is>
          <t>485442</t>
        </is>
      </c>
      <c r="E432" s="5" t="n">
        <v>90</v>
      </c>
      <c r="G432" s="5" t="n">
        <v>534.98</v>
      </c>
      <c r="H432" t="inlineStr">
        <is>
          <t>Vehicle, Fuel &amp; Travel (incl. tolls)</t>
        </is>
      </c>
      <c r="I432" t="inlineStr">
        <is>
          <t>EXPENSE</t>
        </is>
      </c>
    </row>
    <row r="433">
      <c r="A433" s="4" t="n">
        <v>45479</v>
      </c>
      <c r="B433" t="inlineStr">
        <is>
          <t>Capitec</t>
        </is>
      </c>
      <c r="C433" t="inlineStr">
        <is>
          <t>POS Local Purchase Payflex SANDTON AUTH ID 036270</t>
        </is>
      </c>
      <c r="D433" t="inlineStr">
        <is>
          <t>0000000000008213</t>
        </is>
      </c>
      <c r="E433" s="5" t="n">
        <v>612.49</v>
      </c>
      <c r="G433" s="5" t="n">
        <v>-3267.88</v>
      </c>
      <c r="H433" t="inlineStr">
        <is>
          <t>Possible Personal / Drawings (flagged - not yet classified as business or personal)</t>
        </is>
      </c>
      <c r="I433" t="inlineStr">
        <is>
          <t>DRAWINGS</t>
        </is>
      </c>
    </row>
    <row r="434">
      <c r="A434" s="4" t="n">
        <v>45479</v>
      </c>
      <c r="B434" t="inlineStr">
        <is>
          <t>Capitec</t>
        </is>
      </c>
      <c r="C434" t="inlineStr">
        <is>
          <t>Fuel Purchase SHELL ULTRA CITY Johannesburg AUT H ID 354079</t>
        </is>
      </c>
      <c r="D434" t="inlineStr">
        <is>
          <t>0000000000008213</t>
        </is>
      </c>
      <c r="E434" s="5" t="n">
        <v>232.6</v>
      </c>
      <c r="G434" s="5" t="n">
        <v>-3500.48</v>
      </c>
      <c r="H434" t="inlineStr">
        <is>
          <t>Vehicle, Fuel &amp; Travel (incl. tolls)</t>
        </is>
      </c>
      <c r="I434" t="inlineStr">
        <is>
          <t>EXPENSE</t>
        </is>
      </c>
    </row>
    <row r="435">
      <c r="A435" s="4" t="n">
        <v>45479</v>
      </c>
      <c r="B435" t="inlineStr">
        <is>
          <t>FNB</t>
        </is>
      </c>
      <c r="C435" t="inlineStr">
        <is>
          <t>POS Purchase Gosforth East Plaza *7363</t>
        </is>
      </c>
      <c r="D435" t="inlineStr">
        <is>
          <t>485442</t>
        </is>
      </c>
      <c r="E435" s="5" t="n">
        <v>7</v>
      </c>
      <c r="G435" s="5" t="n">
        <v>527.98</v>
      </c>
      <c r="H435" t="inlineStr">
        <is>
          <t>Vehicle, Fuel &amp; Travel (incl. tolls)</t>
        </is>
      </c>
      <c r="I435" t="inlineStr">
        <is>
          <t>EXPENSE</t>
        </is>
      </c>
    </row>
    <row r="436">
      <c r="A436" s="4" t="n">
        <v>45479</v>
      </c>
      <c r="B436" t="inlineStr">
        <is>
          <t>FNB</t>
        </is>
      </c>
      <c r="C436" t="inlineStr">
        <is>
          <t>POS Purchase Gosforth East Plaza *7363</t>
        </is>
      </c>
      <c r="D436" t="inlineStr">
        <is>
          <t>485442</t>
        </is>
      </c>
      <c r="E436" s="5" t="n">
        <v>7</v>
      </c>
      <c r="G436" s="5" t="n">
        <v>520.98</v>
      </c>
      <c r="H436" t="inlineStr">
        <is>
          <t>Vehicle, Fuel &amp; Travel (incl. tolls)</t>
        </is>
      </c>
      <c r="I436" t="inlineStr">
        <is>
          <t>EXPENSE</t>
        </is>
      </c>
    </row>
    <row r="437">
      <c r="A437" s="4" t="n">
        <v>45479</v>
      </c>
      <c r="B437" t="inlineStr">
        <is>
          <t>FNB</t>
        </is>
      </c>
      <c r="C437" t="inlineStr">
        <is>
          <t>POS Purchase Gosforth East Plaza *7363</t>
        </is>
      </c>
      <c r="D437" t="inlineStr">
        <is>
          <t>485442</t>
        </is>
      </c>
      <c r="E437" s="5" t="n">
        <v>7</v>
      </c>
      <c r="G437" s="5" t="n">
        <v>513.98</v>
      </c>
      <c r="H437" t="inlineStr">
        <is>
          <t>Vehicle, Fuel &amp; Travel (incl. tolls)</t>
        </is>
      </c>
      <c r="I437" t="inlineStr">
        <is>
          <t>EXPENSE</t>
        </is>
      </c>
    </row>
    <row r="438">
      <c r="A438" s="4" t="n">
        <v>45479</v>
      </c>
      <c r="B438" t="inlineStr">
        <is>
          <t>FNB</t>
        </is>
      </c>
      <c r="C438" t="inlineStr"/>
      <c r="D438" t="inlineStr"/>
      <c r="E438" s="5" t="n">
        <v>330</v>
      </c>
      <c r="G438" s="5" t="n">
        <v>183.98</v>
      </c>
      <c r="H438" t="inlineStr">
        <is>
          <t>Uncategorized (needs review)</t>
        </is>
      </c>
      <c r="I438" t="inlineStr">
        <is>
          <t>UNCATEGORIZED</t>
        </is>
      </c>
    </row>
    <row r="439">
      <c r="A439" s="4" t="n">
        <v>45479</v>
      </c>
      <c r="B439" t="inlineStr">
        <is>
          <t>FNB</t>
        </is>
      </c>
      <c r="C439" t="inlineStr"/>
      <c r="D439" t="inlineStr"/>
      <c r="E439" s="5" t="n">
        <v>25.2</v>
      </c>
      <c r="G439" s="5" t="n">
        <v>158.78</v>
      </c>
      <c r="H439" t="inlineStr">
        <is>
          <t>Uncategorized (needs review)</t>
        </is>
      </c>
      <c r="I439" t="inlineStr">
        <is>
          <t>UNCATEGORIZED</t>
        </is>
      </c>
    </row>
    <row r="440">
      <c r="A440" s="4" t="n">
        <v>45481</v>
      </c>
      <c r="B440" t="inlineStr">
        <is>
          <t>Capitec</t>
        </is>
      </c>
      <c r="C440" t="inlineStr">
        <is>
          <t>Fuel Purchase SHELL ULTRA CITY Johannesburg AUT H ID 913307</t>
        </is>
      </c>
      <c r="D440" t="inlineStr">
        <is>
          <t>0000000000008213</t>
        </is>
      </c>
      <c r="E440" s="5" t="n">
        <v>348.9</v>
      </c>
      <c r="G440" s="5" t="n">
        <v>-3849.38</v>
      </c>
      <c r="H440" t="inlineStr">
        <is>
          <t>Vehicle, Fuel &amp; Travel (incl. tolls)</t>
        </is>
      </c>
      <c r="I440" t="inlineStr">
        <is>
          <t>EXPENSE</t>
        </is>
      </c>
    </row>
    <row r="441">
      <c r="A441" s="4" t="n">
        <v>45481</v>
      </c>
      <c r="B441" t="inlineStr">
        <is>
          <t>FNB</t>
        </is>
      </c>
      <c r="C441" t="inlineStr">
        <is>
          <t>FNB App Transfer From Lit/23/Seloane</t>
        </is>
      </c>
      <c r="D441" t="inlineStr"/>
      <c r="F441" s="5" t="n">
        <v>5000</v>
      </c>
      <c r="G441" s="5" t="n">
        <v>5158.78</v>
      </c>
      <c r="H441" t="inlineStr">
        <is>
          <t>Fee Income Received</t>
        </is>
      </c>
      <c r="I441" t="inlineStr">
        <is>
          <t>INCOME</t>
        </is>
      </c>
    </row>
    <row r="442">
      <c r="A442" s="4" t="n">
        <v>45481</v>
      </c>
      <c r="B442" t="inlineStr">
        <is>
          <t>FNB</t>
        </is>
      </c>
      <c r="C442" t="inlineStr">
        <is>
          <t>Electricity Prepaid Electricity</t>
        </is>
      </c>
      <c r="D442" t="inlineStr">
        <is>
          <t>82200001566</t>
        </is>
      </c>
      <c r="E442" s="5" t="n">
        <v>200</v>
      </c>
      <c r="G442" s="5" t="n">
        <v>4958.78</v>
      </c>
      <c r="H442" t="inlineStr">
        <is>
          <t>Telecoms, IT &amp; Subscriptions</t>
        </is>
      </c>
      <c r="I442" t="inlineStr">
        <is>
          <t>EXPENSE</t>
        </is>
      </c>
    </row>
    <row r="443">
      <c r="A443" s="4" t="n">
        <v>45482</v>
      </c>
      <c r="B443" t="inlineStr">
        <is>
          <t>Capitec</t>
        </is>
      </c>
      <c r="C443" t="inlineStr">
        <is>
          <t>POS Local Purchase WOOLWORTHS -124,99 JOHANNESBURG AUTH ID 6 09223</t>
        </is>
      </c>
      <c r="D443" t="inlineStr">
        <is>
          <t>0000000000008213</t>
        </is>
      </c>
      <c r="E443" s="5" t="n">
        <v>124.99</v>
      </c>
      <c r="G443" s="5" t="n">
        <v>-3974.37</v>
      </c>
      <c r="H443" t="inlineStr">
        <is>
          <t>Possible Personal / Drawings (flagged - not yet classified as business or personal)</t>
        </is>
      </c>
      <c r="I443" t="inlineStr">
        <is>
          <t>DRAWINGS</t>
        </is>
      </c>
    </row>
    <row r="444">
      <c r="A444" s="4" t="n">
        <v>45484</v>
      </c>
      <c r="B444" t="inlineStr">
        <is>
          <t>Capitec</t>
        </is>
      </c>
      <c r="C444" t="inlineStr">
        <is>
          <t>Backdated S/Debit CAR RENTAL ASTRA Dli Car rental</t>
        </is>
      </c>
      <c r="D444" t="inlineStr"/>
      <c r="E444" s="5" t="n">
        <v>900</v>
      </c>
      <c r="G444" s="5" t="n">
        <v>-4875.37</v>
      </c>
      <c r="H444" t="inlineStr">
        <is>
          <t>Vehicle, Fuel &amp; Travel (incl. tolls)</t>
        </is>
      </c>
      <c r="I444" t="inlineStr">
        <is>
          <t>EXPENSE</t>
        </is>
      </c>
    </row>
    <row r="445">
      <c r="A445" s="4" t="n">
        <v>45484</v>
      </c>
      <c r="B445" t="inlineStr">
        <is>
          <t>Capitec</t>
        </is>
      </c>
      <c r="C445" t="inlineStr">
        <is>
          <t>Bank Fee (transaction fee)</t>
        </is>
      </c>
      <c r="D445" t="inlineStr"/>
      <c r="E445" s="5" t="n">
        <v>1</v>
      </c>
      <c r="G445" s="5" t="n">
        <v>-4875.37</v>
      </c>
      <c r="H445" t="inlineStr">
        <is>
          <t>Bank Charges &amp; Interest</t>
        </is>
      </c>
      <c r="I445" t="inlineStr">
        <is>
          <t>EXPENSE</t>
        </is>
      </c>
    </row>
    <row r="446">
      <c r="A446" s="4" t="n">
        <v>45484</v>
      </c>
      <c r="B446" t="inlineStr">
        <is>
          <t>Capitec</t>
        </is>
      </c>
      <c r="C446" t="inlineStr">
        <is>
          <t>Fuel Purchase SHELL PJ SERVICE STATI Johannesbu AUTH ID 720501</t>
        </is>
      </c>
      <c r="D446" t="inlineStr">
        <is>
          <t>0000000000008213</t>
        </is>
      </c>
      <c r="E446" s="5" t="n">
        <v>228.6</v>
      </c>
      <c r="G446" s="5" t="n">
        <v>-5103.97</v>
      </c>
      <c r="H446" t="inlineStr">
        <is>
          <t>Vehicle, Fuel &amp; Travel (incl. tolls)</t>
        </is>
      </c>
      <c r="I446" t="inlineStr">
        <is>
          <t>EXPENSE</t>
        </is>
      </c>
    </row>
    <row r="447">
      <c r="A447" s="4" t="n">
        <v>45484</v>
      </c>
      <c r="B447" t="inlineStr">
        <is>
          <t>Capitec</t>
        </is>
      </c>
      <c r="C447" t="inlineStr">
        <is>
          <t>POS Local Purchase SHERIFF JOHANNESBURG C Johannesbu AUTH ID 472778</t>
        </is>
      </c>
      <c r="D447" t="inlineStr">
        <is>
          <t>0000000000008213</t>
        </is>
      </c>
      <c r="E447" s="5" t="n">
        <v>257.6</v>
      </c>
      <c r="G447" s="5" t="n">
        <v>-5361.57</v>
      </c>
      <c r="H447" t="inlineStr">
        <is>
          <t>Legal Disbursements &amp; Counsel Fees (Sheriff/Advocate/LPC/RAF/Conveyancer)</t>
        </is>
      </c>
      <c r="I447" t="inlineStr">
        <is>
          <t>EXPENSE</t>
        </is>
      </c>
    </row>
    <row r="448">
      <c r="A448" s="4" t="n">
        <v>45484</v>
      </c>
      <c r="B448" t="inlineStr">
        <is>
          <t>Capitec</t>
        </is>
      </c>
      <c r="C448" t="inlineStr">
        <is>
          <t>POS Local Purchase SHERIFF JOHANNESBURG C Johannesbu AUTH ID 012215</t>
        </is>
      </c>
      <c r="D448" t="inlineStr">
        <is>
          <t>0000000000008213</t>
        </is>
      </c>
      <c r="E448" s="5" t="n">
        <v>257.6</v>
      </c>
      <c r="G448" s="5" t="n">
        <v>-5619.17</v>
      </c>
      <c r="H448" t="inlineStr">
        <is>
          <t>Legal Disbursements &amp; Counsel Fees (Sheriff/Advocate/LPC/RAF/Conveyancer)</t>
        </is>
      </c>
      <c r="I448" t="inlineStr">
        <is>
          <t>EXPENSE</t>
        </is>
      </c>
    </row>
    <row r="449">
      <c r="A449" s="4" t="n">
        <v>45484</v>
      </c>
      <c r="B449" t="inlineStr">
        <is>
          <t>FNB</t>
        </is>
      </c>
      <c r="C449" t="inlineStr">
        <is>
          <t>ATM Cash Tsakane *7363</t>
        </is>
      </c>
      <c r="D449" t="inlineStr">
        <is>
          <t>485442</t>
        </is>
      </c>
      <c r="E449" s="5" t="n">
        <v>1000</v>
      </c>
      <c r="G449" s="5" t="n">
        <v>3958.78</v>
      </c>
      <c r="H449" t="inlineStr">
        <is>
          <t>Possible Personal / Drawings (flagged - not yet classified as business or personal)</t>
        </is>
      </c>
      <c r="I449" t="inlineStr">
        <is>
          <t>DRAWINGS</t>
        </is>
      </c>
    </row>
    <row r="450">
      <c r="A450" s="4" t="n">
        <v>45485</v>
      </c>
      <c r="B450" t="inlineStr">
        <is>
          <t>Capitec</t>
        </is>
      </c>
      <c r="C450" t="inlineStr">
        <is>
          <t>Outward EFT LIT21SKOSANA SKOSANA DLAMINI LEGAL INC To 62843094 111 250655 too CSC=*dY Centre for _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21/11/2024 l2RZVI4WGOF Date 01/08/2024 Contact 0860 309 250 for verification Account No. 1051597447 Statement No. 00002 Page: 000002 Lone | one | coomming | ||</t>
        </is>
      </c>
      <c r="D450" t="inlineStr"/>
      <c r="E450" s="5" t="n">
        <v>6900</v>
      </c>
      <c r="G450" s="5" t="n">
        <v>-12521.17</v>
      </c>
      <c r="H450" t="inlineStr">
        <is>
          <t>Legal Disbursements &amp; Counsel Fees (Sheriff/Advocate/LPC/RAF/Conveyancer)</t>
        </is>
      </c>
      <c r="I450" t="inlineStr">
        <is>
          <t>EXPENSE</t>
        </is>
      </c>
    </row>
    <row r="451">
      <c r="A451" s="4" t="n">
        <v>45485</v>
      </c>
      <c r="B451" t="inlineStr">
        <is>
          <t>Capitec</t>
        </is>
      </c>
      <c r="C451" t="inlineStr">
        <is>
          <t>Bank Fee (transaction fee)</t>
        </is>
      </c>
      <c r="D451" t="inlineStr"/>
      <c r="E451" s="5" t="n">
        <v>2</v>
      </c>
      <c r="G451" s="5" t="n">
        <v>-12521.17</v>
      </c>
      <c r="H451" t="inlineStr">
        <is>
          <t>Bank Charges &amp; Interest</t>
        </is>
      </c>
      <c r="I451" t="inlineStr">
        <is>
          <t>EXPENSE</t>
        </is>
      </c>
    </row>
    <row r="452">
      <c r="A452" s="4" t="n">
        <v>45485</v>
      </c>
      <c r="B452" t="inlineStr">
        <is>
          <t>Capitec</t>
        </is>
      </c>
      <c r="C452" t="inlineStr">
        <is>
          <t>Outward EFT KUMBIRAI KOLMS PTY LTD NKOMO NKOMO DLAMINI LEG To 62843094111 250655</t>
        </is>
      </c>
      <c r="D452" t="inlineStr"/>
      <c r="E452" s="5" t="n">
        <v>6900</v>
      </c>
      <c r="G452" s="5" t="n">
        <v>-19423.17</v>
      </c>
      <c r="H452" t="inlineStr">
        <is>
          <t>Legal Disbursements &amp; Counsel Fees (Sheriff/Advocate/LPC/RAF/Conveyancer)</t>
        </is>
      </c>
      <c r="I452" t="inlineStr">
        <is>
          <t>EXPENSE</t>
        </is>
      </c>
    </row>
    <row r="453">
      <c r="A453" s="4" t="n">
        <v>45485</v>
      </c>
      <c r="B453" t="inlineStr">
        <is>
          <t>Capitec</t>
        </is>
      </c>
      <c r="C453" t="inlineStr">
        <is>
          <t>Bank Fee (transaction fee)</t>
        </is>
      </c>
      <c r="D453" t="inlineStr"/>
      <c r="E453" s="5" t="n">
        <v>2</v>
      </c>
      <c r="G453" s="5" t="n">
        <v>-19423.17</v>
      </c>
      <c r="H453" t="inlineStr">
        <is>
          <t>Bank Charges &amp; Interest</t>
        </is>
      </c>
      <c r="I453" t="inlineStr">
        <is>
          <t>EXPENSE</t>
        </is>
      </c>
    </row>
    <row r="454">
      <c r="A454" s="4" t="n">
        <v>45485</v>
      </c>
      <c r="B454" t="inlineStr">
        <is>
          <t>Capitec</t>
        </is>
      </c>
      <c r="C454" t="inlineStr">
        <is>
          <t>Fuel Purchase SHELL PJ SERVICE STATI Johannesbu AUTH ID 206523</t>
        </is>
      </c>
      <c r="D454" t="inlineStr">
        <is>
          <t>0000000000008213</t>
        </is>
      </c>
      <c r="E454" s="5" t="n">
        <v>348.9</v>
      </c>
      <c r="G454" s="5" t="n">
        <v>-19772.07</v>
      </c>
      <c r="H454" t="inlineStr">
        <is>
          <t>Vehicle, Fuel &amp; Travel (incl. tolls)</t>
        </is>
      </c>
      <c r="I454" t="inlineStr">
        <is>
          <t>EXPENSE</t>
        </is>
      </c>
    </row>
    <row r="455">
      <c r="A455" s="4" t="n">
        <v>45485</v>
      </c>
      <c r="B455" t="inlineStr">
        <is>
          <t>FNB</t>
        </is>
      </c>
      <c r="C455" t="inlineStr">
        <is>
          <t>POS Purchase Gosforth East Plaza *7363</t>
        </is>
      </c>
      <c r="D455" t="inlineStr">
        <is>
          <t>485442</t>
        </is>
      </c>
      <c r="E455" s="5" t="n">
        <v>7</v>
      </c>
      <c r="G455" s="5" t="n">
        <v>3951.78</v>
      </c>
      <c r="H455" t="inlineStr">
        <is>
          <t>Vehicle, Fuel &amp; Travel (incl. tolls)</t>
        </is>
      </c>
      <c r="I455" t="inlineStr">
        <is>
          <t>EXPENSE</t>
        </is>
      </c>
    </row>
    <row r="456">
      <c r="A456" s="4" t="n">
        <v>45485</v>
      </c>
      <c r="B456" t="inlineStr">
        <is>
          <t>FNB</t>
        </is>
      </c>
      <c r="C456" t="inlineStr">
        <is>
          <t>POS Purchase Gosforth East Plaza *7363</t>
        </is>
      </c>
      <c r="D456" t="inlineStr">
        <is>
          <t>485442</t>
        </is>
      </c>
      <c r="E456" s="5" t="n">
        <v>7</v>
      </c>
      <c r="G456" s="5" t="n">
        <v>3944.78</v>
      </c>
      <c r="H456" t="inlineStr">
        <is>
          <t>Vehicle, Fuel &amp; Travel (incl. tolls)</t>
        </is>
      </c>
      <c r="I456" t="inlineStr">
        <is>
          <t>EXPENSE</t>
        </is>
      </c>
    </row>
    <row r="457">
      <c r="A457" s="4" t="n">
        <v>45485</v>
      </c>
      <c r="B457" t="inlineStr">
        <is>
          <t>FNB</t>
        </is>
      </c>
      <c r="C457" t="inlineStr">
        <is>
          <t>POS Purchase Uber Eats *7363</t>
        </is>
      </c>
      <c r="D457" t="inlineStr">
        <is>
          <t>485442</t>
        </is>
      </c>
      <c r="E457" s="5" t="n">
        <v>434.9</v>
      </c>
      <c r="G457" s="5" t="n">
        <v>3509.88</v>
      </c>
      <c r="H457" t="inlineStr">
        <is>
          <t>Possible Personal / Drawings (flagged - not yet classified as business or personal)</t>
        </is>
      </c>
      <c r="I457" t="inlineStr">
        <is>
          <t>DRAWINGS</t>
        </is>
      </c>
    </row>
    <row r="458">
      <c r="A458" s="4" t="n">
        <v>45486</v>
      </c>
      <c r="B458" t="inlineStr">
        <is>
          <t>Capitec</t>
        </is>
      </c>
      <c r="C458" t="inlineStr">
        <is>
          <t>POS Local Purchase CHEROKEE SPUR BEDFORDVIEW AUTH ID 256867</t>
        </is>
      </c>
      <c r="D458" t="inlineStr">
        <is>
          <t>0000000000008213</t>
        </is>
      </c>
      <c r="E458" s="5" t="n">
        <v>652</v>
      </c>
      <c r="G458" s="5" t="n">
        <v>-20424.07</v>
      </c>
      <c r="H458" t="inlineStr">
        <is>
          <t>Possible Personal / Drawings (flagged - not yet classified as business or personal)</t>
        </is>
      </c>
      <c r="I458" t="inlineStr">
        <is>
          <t>DRAWINGS</t>
        </is>
      </c>
    </row>
    <row r="459">
      <c r="A459" s="4" t="n">
        <v>45486</v>
      </c>
      <c r="B459" t="inlineStr">
        <is>
          <t>Capitec</t>
        </is>
      </c>
      <c r="C459" t="inlineStr">
        <is>
          <t>POS Local Purchase Game JHB City JOHANNESBURG AUTH | D 483441</t>
        </is>
      </c>
      <c r="D459" t="inlineStr">
        <is>
          <t>0000000000008213</t>
        </is>
      </c>
      <c r="E459" s="5" t="n">
        <v>59.98</v>
      </c>
      <c r="G459" s="5" t="n">
        <v>-20484.05</v>
      </c>
      <c r="H459" t="inlineStr">
        <is>
          <t>Possible Personal / Drawings (flagged - not yet classified as business or personal)</t>
        </is>
      </c>
      <c r="I459" t="inlineStr">
        <is>
          <t>DRAWINGS</t>
        </is>
      </c>
    </row>
    <row r="460">
      <c r="A460" s="4" t="n">
        <v>45486</v>
      </c>
      <c r="B460" t="inlineStr">
        <is>
          <t>Capitec</t>
        </is>
      </c>
      <c r="C460" t="inlineStr">
        <is>
          <t>POS Local Purchase Shoprite Pritchard Str JOHANNESBU AUTH ID 413229</t>
        </is>
      </c>
      <c r="D460" t="inlineStr">
        <is>
          <t>0000000000008213</t>
        </is>
      </c>
      <c r="E460" s="5" t="n">
        <v>255.94</v>
      </c>
      <c r="G460" s="5" t="n">
        <v>-20739.99</v>
      </c>
      <c r="H460" t="inlineStr">
        <is>
          <t>Possible Personal / Drawings (flagged - not yet classified as business or personal)</t>
        </is>
      </c>
      <c r="I460" t="inlineStr">
        <is>
          <t>DRAWINGS</t>
        </is>
      </c>
    </row>
    <row r="461">
      <c r="A461" s="4" t="n">
        <v>45486</v>
      </c>
      <c r="B461" t="inlineStr">
        <is>
          <t>Capitec</t>
        </is>
      </c>
      <c r="C461" t="inlineStr">
        <is>
          <t>Fuel Purchase BP TSAKANE BRAKPAN AUTH ID 225111</t>
        </is>
      </c>
      <c r="D461" t="inlineStr">
        <is>
          <t>0000000000008213</t>
        </is>
      </c>
      <c r="E461" s="5" t="n">
        <v>232.6</v>
      </c>
      <c r="G461" s="5" t="n">
        <v>-20972.59</v>
      </c>
      <c r="H461" t="inlineStr">
        <is>
          <t>Vehicle, Fuel &amp; Travel (incl. tolls)</t>
        </is>
      </c>
      <c r="I461" t="inlineStr">
        <is>
          <t>EXPENSE</t>
        </is>
      </c>
    </row>
    <row r="462">
      <c r="A462" s="4" t="n">
        <v>45486</v>
      </c>
      <c r="B462" t="inlineStr">
        <is>
          <t>FNB</t>
        </is>
      </c>
      <c r="C462" t="inlineStr">
        <is>
          <t>Fuel Purchase Engen T And K *7363</t>
        </is>
      </c>
      <c r="D462" t="inlineStr">
        <is>
          <t>485442</t>
        </is>
      </c>
      <c r="E462" s="5" t="n">
        <v>235.5</v>
      </c>
      <c r="G462" s="5" t="n">
        <v>3274.38</v>
      </c>
      <c r="H462" t="inlineStr">
        <is>
          <t>Vehicle, Fuel &amp; Travel (incl. tolls)</t>
        </is>
      </c>
      <c r="I462" t="inlineStr">
        <is>
          <t>EXPENSE</t>
        </is>
      </c>
    </row>
    <row r="463">
      <c r="A463" s="4" t="n">
        <v>45487</v>
      </c>
      <c r="B463" t="inlineStr">
        <is>
          <t>Capitec</t>
        </is>
      </c>
      <c r="C463" t="inlineStr">
        <is>
          <t>Backdated S/Debit Petty cash DLI REMUNERATION</t>
        </is>
      </c>
      <c r="D463" t="inlineStr"/>
      <c r="E463" s="5" t="n">
        <v>1000</v>
      </c>
      <c r="G463" s="5" t="n">
        <v>-21973.59</v>
      </c>
      <c r="H463" t="inlineStr">
        <is>
          <t>Salaries &amp; Staff Costs</t>
        </is>
      </c>
      <c r="I463" t="inlineStr">
        <is>
          <t>EXPENSE</t>
        </is>
      </c>
    </row>
    <row r="464">
      <c r="A464" s="4" t="n">
        <v>45487</v>
      </c>
      <c r="B464" t="inlineStr">
        <is>
          <t>Capitec</t>
        </is>
      </c>
      <c r="C464" t="inlineStr">
        <is>
          <t>Bank Fee (transaction fee)</t>
        </is>
      </c>
      <c r="D464" t="inlineStr"/>
      <c r="E464" s="5" t="n">
        <v>1</v>
      </c>
      <c r="G464" s="5" t="n">
        <v>-21973.59</v>
      </c>
      <c r="H464" t="inlineStr">
        <is>
          <t>Bank Charges &amp; Interest</t>
        </is>
      </c>
      <c r="I464" t="inlineStr">
        <is>
          <t>EXPENSE</t>
        </is>
      </c>
    </row>
    <row r="465">
      <c r="A465" s="4" t="n">
        <v>45488</v>
      </c>
      <c r="B465" t="inlineStr">
        <is>
          <t>FNB</t>
        </is>
      </c>
      <c r="C465" t="inlineStr">
        <is>
          <t>Magtape Debit Advance Ps287141167 Netcash</t>
        </is>
      </c>
      <c r="D465" t="inlineStr"/>
      <c r="E465" s="5" t="n">
        <v>580</v>
      </c>
      <c r="G465" s="5" t="n">
        <v>2694.38</v>
      </c>
      <c r="H465" t="inlineStr">
        <is>
          <t>Loan Repayments / Advances (Financing)</t>
        </is>
      </c>
      <c r="I465" t="inlineStr">
        <is>
          <t>FINANCING</t>
        </is>
      </c>
    </row>
    <row r="466">
      <c r="A466" s="4" t="n">
        <v>45488</v>
      </c>
      <c r="B466" t="inlineStr">
        <is>
          <t>FNB</t>
        </is>
      </c>
      <c r="C466" t="inlineStr">
        <is>
          <t>POS Purchase Gosforth Plaza *7363</t>
        </is>
      </c>
      <c r="D466" t="inlineStr">
        <is>
          <t>485442</t>
        </is>
      </c>
      <c r="E466" s="5" t="n">
        <v>15.5</v>
      </c>
      <c r="G466" s="5" t="n">
        <v>2678.88</v>
      </c>
      <c r="H466" t="inlineStr">
        <is>
          <t>Vehicle, Fuel &amp; Travel (incl. tolls)</t>
        </is>
      </c>
      <c r="I466" t="inlineStr">
        <is>
          <t>EXPENSE</t>
        </is>
      </c>
    </row>
    <row r="467">
      <c r="A467" s="4" t="n">
        <v>45489</v>
      </c>
      <c r="B467" t="inlineStr">
        <is>
          <t>Capitec</t>
        </is>
      </c>
      <c r="C467" t="inlineStr">
        <is>
          <t>POS Local Purchase Shoprite Pritchard Str JOHANNESBU AUTH ID 416131</t>
        </is>
      </c>
      <c r="D467" t="inlineStr">
        <is>
          <t>0000000000008213</t>
        </is>
      </c>
      <c r="E467" s="5" t="n">
        <v>56.97</v>
      </c>
      <c r="G467" s="5" t="n">
        <v>-22030.56</v>
      </c>
      <c r="H467" t="inlineStr">
        <is>
          <t>Possible Personal / Drawings (flagged - not yet classified as business or personal)</t>
        </is>
      </c>
      <c r="I467" t="inlineStr">
        <is>
          <t>DRAWINGS</t>
        </is>
      </c>
    </row>
    <row r="468">
      <c r="A468" s="4" t="n">
        <v>45489</v>
      </c>
      <c r="B468" t="inlineStr">
        <is>
          <t>FNB</t>
        </is>
      </c>
      <c r="C468" t="inlineStr">
        <is>
          <t>Electricity Prepaid Electricity</t>
        </is>
      </c>
      <c r="D468" t="inlineStr">
        <is>
          <t>82200001566</t>
        </is>
      </c>
      <c r="E468" s="5" t="n">
        <v>200</v>
      </c>
      <c r="G468" s="5" t="n">
        <v>2478.88</v>
      </c>
      <c r="H468" t="inlineStr">
        <is>
          <t>Telecoms, IT &amp; Subscriptions</t>
        </is>
      </c>
      <c r="I468" t="inlineStr">
        <is>
          <t>EXPENSE</t>
        </is>
      </c>
    </row>
    <row r="469">
      <c r="A469" s="4" t="n">
        <v>45489</v>
      </c>
      <c r="B469" t="inlineStr">
        <is>
          <t>FNB</t>
        </is>
      </c>
      <c r="C469" t="inlineStr">
        <is>
          <t>Fuel Purchase Engen Tsakane Corne *7363</t>
        </is>
      </c>
      <c r="D469" t="inlineStr">
        <is>
          <t>485442</t>
        </is>
      </c>
      <c r="E469" s="5" t="n">
        <v>232.6</v>
      </c>
      <c r="G469" s="5" t="n">
        <v>2246.28</v>
      </c>
      <c r="H469" t="inlineStr">
        <is>
          <t>Vehicle, Fuel &amp; Travel (incl. tolls)</t>
        </is>
      </c>
      <c r="I469" t="inlineStr">
        <is>
          <t>EXPENSE</t>
        </is>
      </c>
    </row>
    <row r="470">
      <c r="A470" s="4" t="n">
        <v>45490</v>
      </c>
      <c r="B470" t="inlineStr">
        <is>
          <t>FNB</t>
        </is>
      </c>
      <c r="C470" t="inlineStr">
        <is>
          <t>FNB App Transfer To Lit/23/Nkosi_Deficit</t>
        </is>
      </c>
      <c r="D470" t="inlineStr"/>
      <c r="E470" s="5" t="n">
        <v>420.9</v>
      </c>
      <c r="G470" s="5" t="n">
        <v>1825.38</v>
      </c>
      <c r="H470" t="inlineStr">
        <is>
          <t>Legal Disbursements &amp; Counsel Fees (Sheriff/Advocate/LPC/RAF/Conveyancer)</t>
        </is>
      </c>
      <c r="I470" t="inlineStr">
        <is>
          <t>EXPENSE</t>
        </is>
      </c>
    </row>
    <row r="471">
      <c r="A471" s="4" t="n">
        <v>45491</v>
      </c>
      <c r="B471" t="inlineStr">
        <is>
          <t>Capitec</t>
        </is>
      </c>
      <c r="C471" t="inlineStr">
        <is>
          <t>******QO06073** ** Adv Khumalo acc2nd Dlamini Legal Inc</t>
        </is>
      </c>
      <c r="D471" t="inlineStr"/>
      <c r="E471" s="5" t="n">
        <v>2000</v>
      </c>
      <c r="G471" s="5" t="n">
        <v>-24303.05</v>
      </c>
      <c r="H471" t="inlineStr">
        <is>
          <t>Legal Disbursements &amp; Counsel Fees (Sheriff/Advocate/LPC/RAF/Conveyancer)</t>
        </is>
      </c>
      <c r="I471" t="inlineStr">
        <is>
          <t>EXPENSE</t>
        </is>
      </c>
    </row>
    <row r="472">
      <c r="A472" s="4" t="n">
        <v>45491</v>
      </c>
      <c r="B472" t="inlineStr">
        <is>
          <t>Capitec</t>
        </is>
      </c>
      <c r="C472" t="inlineStr">
        <is>
          <t>Bank Fee (transaction fee)</t>
        </is>
      </c>
      <c r="D472" t="inlineStr"/>
      <c r="E472" s="5" t="n">
        <v>6.5</v>
      </c>
      <c r="G472" s="5" t="n">
        <v>-24303.05</v>
      </c>
      <c r="H472" t="inlineStr">
        <is>
          <t>Bank Charges &amp; Interest</t>
        </is>
      </c>
      <c r="I472" t="inlineStr">
        <is>
          <t>EXPENSE</t>
        </is>
      </c>
    </row>
    <row r="473">
      <c r="A473" s="4" t="n">
        <v>45491</v>
      </c>
      <c r="B473" t="inlineStr">
        <is>
          <t>FNB</t>
        </is>
      </c>
      <c r="C473" t="inlineStr">
        <is>
          <t>POS Purchase Dalpark Plaza *7363</t>
        </is>
      </c>
      <c r="D473" t="inlineStr">
        <is>
          <t>485442</t>
        </is>
      </c>
      <c r="E473" s="5" t="n">
        <v>14.5</v>
      </c>
      <c r="G473" s="5" t="n">
        <v>1810.88</v>
      </c>
      <c r="H473" t="inlineStr">
        <is>
          <t>Uncategorized (needs review)</t>
        </is>
      </c>
      <c r="I473" t="inlineStr">
        <is>
          <t>UNCATEGORIZED</t>
        </is>
      </c>
    </row>
    <row r="474">
      <c r="A474" s="4" t="n">
        <v>45491</v>
      </c>
      <c r="B474" t="inlineStr">
        <is>
          <t>FNB</t>
        </is>
      </c>
      <c r="C474" t="inlineStr">
        <is>
          <t>POS Purchase Dalpark Plaza *7363</t>
        </is>
      </c>
      <c r="D474" t="inlineStr">
        <is>
          <t>485442</t>
        </is>
      </c>
      <c r="E474" s="5" t="n">
        <v>14.5</v>
      </c>
      <c r="G474" s="5" t="n">
        <v>1796.38</v>
      </c>
      <c r="H474" t="inlineStr">
        <is>
          <t>Uncategorized (needs review)</t>
        </is>
      </c>
      <c r="I474" t="inlineStr">
        <is>
          <t>UNCATEGORIZED</t>
        </is>
      </c>
    </row>
    <row r="475">
      <c r="A475" s="4" t="n">
        <v>45492</v>
      </c>
      <c r="B475" t="inlineStr">
        <is>
          <t>FNB</t>
        </is>
      </c>
      <c r="C475" t="inlineStr">
        <is>
          <t>POS Purchase Gosforth East Plaza *7363</t>
        </is>
      </c>
      <c r="D475" t="inlineStr">
        <is>
          <t>485442</t>
        </is>
      </c>
      <c r="E475" s="5" t="n">
        <v>7</v>
      </c>
      <c r="G475" s="5" t="n">
        <v>1789.38</v>
      </c>
      <c r="H475" t="inlineStr">
        <is>
          <t>Vehicle, Fuel &amp; Travel (incl. tolls)</t>
        </is>
      </c>
      <c r="I475" t="inlineStr">
        <is>
          <t>EXPENSE</t>
        </is>
      </c>
    </row>
    <row r="476">
      <c r="A476" s="4" t="n">
        <v>45492</v>
      </c>
      <c r="B476" t="inlineStr">
        <is>
          <t>FNB</t>
        </is>
      </c>
      <c r="C476" t="inlineStr">
        <is>
          <t>POS Purchase Gosforth East Plaza *7363</t>
        </is>
      </c>
      <c r="D476" t="inlineStr">
        <is>
          <t>485442</t>
        </is>
      </c>
      <c r="E476" s="5" t="n">
        <v>7</v>
      </c>
      <c r="G476" s="5" t="n">
        <v>1782.38</v>
      </c>
      <c r="H476" t="inlineStr">
        <is>
          <t>Vehicle, Fuel &amp; Travel (incl. tolls)</t>
        </is>
      </c>
      <c r="I476" t="inlineStr">
        <is>
          <t>EXPENSE</t>
        </is>
      </c>
    </row>
    <row r="477">
      <c r="A477" s="4" t="n">
        <v>45492</v>
      </c>
      <c r="B477" t="inlineStr">
        <is>
          <t>FNB</t>
        </is>
      </c>
      <c r="C477" t="inlineStr">
        <is>
          <t>POS Purchase Gosforth Plaza *7363</t>
        </is>
      </c>
      <c r="D477" t="inlineStr">
        <is>
          <t>485442</t>
        </is>
      </c>
      <c r="E477" s="5" t="n">
        <v>15.5</v>
      </c>
      <c r="G477" s="5" t="n">
        <v>1766.88</v>
      </c>
      <c r="H477" t="inlineStr">
        <is>
          <t>Vehicle, Fuel &amp; Travel (incl. tolls)</t>
        </is>
      </c>
      <c r="I477" t="inlineStr">
        <is>
          <t>EXPENSE</t>
        </is>
      </c>
    </row>
    <row r="478">
      <c r="A478" s="4" t="n">
        <v>45493</v>
      </c>
      <c r="B478" t="inlineStr">
        <is>
          <t>Capitec</t>
        </is>
      </c>
      <c r="C478" t="inlineStr">
        <is>
          <t>POS Local Purchase Uber Rides JHB AUTH ID 118476</t>
        </is>
      </c>
      <c r="D478" t="inlineStr">
        <is>
          <t>0000000000001991</t>
        </is>
      </c>
      <c r="E478" s="5" t="n">
        <v>26</v>
      </c>
      <c r="G478" s="5" t="n">
        <v>-22056.56</v>
      </c>
      <c r="H478" t="inlineStr">
        <is>
          <t>Possible Personal / Drawings (flagged - not yet classified as business or personal)</t>
        </is>
      </c>
      <c r="I478" t="inlineStr">
        <is>
          <t>DRAWINGS</t>
        </is>
      </c>
    </row>
    <row r="479">
      <c r="A479" s="4" t="n">
        <v>45493</v>
      </c>
      <c r="B479" t="inlineStr">
        <is>
          <t>Capitec</t>
        </is>
      </c>
      <c r="C479" t="inlineStr">
        <is>
          <t>POS Local Purchase PAYSTACK CAPE TOWN AUTH ID 256131</t>
        </is>
      </c>
      <c r="D479" t="inlineStr">
        <is>
          <t>0000000000008213</t>
        </is>
      </c>
      <c r="E479" s="5" t="n">
        <v>239.99</v>
      </c>
      <c r="G479" s="5" t="n">
        <v>-22296.55</v>
      </c>
      <c r="H479" t="inlineStr">
        <is>
          <t>Uncategorized (needs review)</t>
        </is>
      </c>
      <c r="I479" t="inlineStr">
        <is>
          <t>UNCATEGORIZED</t>
        </is>
      </c>
    </row>
    <row r="480">
      <c r="A480" s="4" t="n">
        <v>45493</v>
      </c>
      <c r="B480" t="inlineStr">
        <is>
          <t>Capitec</t>
        </is>
      </c>
      <c r="C480" t="inlineStr">
        <is>
          <t>POS Local Purchase Payflex SANDTON AUTH ID 390398</t>
        </is>
      </c>
      <c r="D480" t="inlineStr">
        <is>
          <t>0000000000008213</t>
        </is>
      </c>
      <c r="E480" s="5" t="n">
        <v>612.5</v>
      </c>
      <c r="G480" s="5" t="n">
        <v>-24915.55</v>
      </c>
      <c r="H480" t="inlineStr">
        <is>
          <t>Possible Personal / Drawings (flagged - not yet classified as business or personal)</t>
        </is>
      </c>
      <c r="I480" t="inlineStr">
        <is>
          <t>DRAWINGS</t>
        </is>
      </c>
    </row>
    <row r="481">
      <c r="A481" s="4" t="n">
        <v>45493</v>
      </c>
      <c r="B481" t="inlineStr">
        <is>
          <t>Capitec</t>
        </is>
      </c>
      <c r="C481" t="inlineStr">
        <is>
          <t>Fuel Purchase SHELL PJ SERVICE STATI Johannesbu AUTH ID 825118</t>
        </is>
      </c>
      <c r="D481" t="inlineStr">
        <is>
          <t>0000000000008213</t>
        </is>
      </c>
      <c r="E481" s="5" t="n">
        <v>348.9</v>
      </c>
      <c r="G481" s="5" t="n">
        <v>-25264.45</v>
      </c>
      <c r="H481" t="inlineStr">
        <is>
          <t>Vehicle, Fuel &amp; Travel (incl. tolls)</t>
        </is>
      </c>
      <c r="I481" t="inlineStr">
        <is>
          <t>EXPENSE</t>
        </is>
      </c>
    </row>
    <row r="482">
      <c r="A482" s="4" t="n">
        <v>45495</v>
      </c>
      <c r="B482" t="inlineStr">
        <is>
          <t>Capitec</t>
        </is>
      </c>
      <c r="C482" t="inlineStr">
        <is>
          <t>Fuel Purchase SHELL PJ SERVICE STATI Johannesbu AUTH ID 181981</t>
        </is>
      </c>
      <c r="D482" t="inlineStr">
        <is>
          <t>0000000000008213</t>
        </is>
      </c>
      <c r="E482" s="5" t="n">
        <v>232.85</v>
      </c>
      <c r="G482" s="5" t="n">
        <v>-25497.3</v>
      </c>
      <c r="H482" t="inlineStr">
        <is>
          <t>Vehicle, Fuel &amp; Travel (incl. tolls)</t>
        </is>
      </c>
      <c r="I482" t="inlineStr">
        <is>
          <t>EXPENSE</t>
        </is>
      </c>
    </row>
    <row r="483">
      <c r="A483" s="4" t="n">
        <v>45495</v>
      </c>
      <c r="B483" t="inlineStr">
        <is>
          <t>Capitec</t>
        </is>
      </c>
      <c r="C483" t="inlineStr">
        <is>
          <t>POS Local Purchase SASOL N17 PLAZA Secunda AUTH ID 3 99902</t>
        </is>
      </c>
      <c r="D483" t="inlineStr">
        <is>
          <t>0000000000008213</t>
        </is>
      </c>
      <c r="E483" s="5" t="n">
        <v>123.2</v>
      </c>
      <c r="G483" s="5" t="n">
        <v>-25620.5</v>
      </c>
      <c r="H483" t="inlineStr">
        <is>
          <t>Uncategorized (needs review)</t>
        </is>
      </c>
      <c r="I483" t="inlineStr">
        <is>
          <t>UNCATEGORIZED</t>
        </is>
      </c>
    </row>
    <row r="484">
      <c r="A484" s="4" t="n">
        <v>45495</v>
      </c>
      <c r="B484" t="inlineStr">
        <is>
          <t>Capitec</t>
        </is>
      </c>
      <c r="C484" t="inlineStr">
        <is>
          <t>****"*006073** ** CALITO TYRES DLI TYRES</t>
        </is>
      </c>
      <c r="D484" t="inlineStr"/>
      <c r="E484" s="5" t="n">
        <v>1500</v>
      </c>
      <c r="G484" s="5" t="n">
        <v>-27127</v>
      </c>
      <c r="H484" t="inlineStr">
        <is>
          <t>Vehicle, Fuel &amp; Travel (incl. tolls)</t>
        </is>
      </c>
      <c r="I484" t="inlineStr">
        <is>
          <t>EXPENSE</t>
        </is>
      </c>
    </row>
    <row r="485">
      <c r="A485" s="4" t="n">
        <v>45495</v>
      </c>
      <c r="B485" t="inlineStr">
        <is>
          <t>Capitec</t>
        </is>
      </c>
      <c r="C485" t="inlineStr">
        <is>
          <t>Bank Fee (transaction fee)</t>
        </is>
      </c>
      <c r="D485" t="inlineStr"/>
      <c r="E485" s="5" t="n">
        <v>6.5</v>
      </c>
      <c r="G485" s="5" t="n">
        <v>-27127</v>
      </c>
      <c r="H485" t="inlineStr">
        <is>
          <t>Bank Charges &amp; Interest</t>
        </is>
      </c>
      <c r="I485" t="inlineStr">
        <is>
          <t>EXPENSE</t>
        </is>
      </c>
    </row>
    <row r="486">
      <c r="A486" s="4" t="n">
        <v>45495</v>
      </c>
      <c r="B486" t="inlineStr">
        <is>
          <t>FNB</t>
        </is>
      </c>
      <c r="C486" t="inlineStr">
        <is>
          <t>POS Purchase Engen Tsakane Corne *7363</t>
        </is>
      </c>
      <c r="D486" t="inlineStr">
        <is>
          <t>485442</t>
        </is>
      </c>
      <c r="E486" s="5" t="n">
        <v>101</v>
      </c>
      <c r="G486" s="5" t="n">
        <v>1665.88</v>
      </c>
      <c r="H486" t="inlineStr">
        <is>
          <t>Uncategorized (needs review)</t>
        </is>
      </c>
      <c r="I486" t="inlineStr">
        <is>
          <t>UNCATEGORIZED</t>
        </is>
      </c>
    </row>
    <row r="487">
      <c r="A487" s="4" t="n">
        <v>45496</v>
      </c>
      <c r="B487" t="inlineStr">
        <is>
          <t>Capitec</t>
        </is>
      </c>
      <c r="C487" t="inlineStr">
        <is>
          <t>POS Local Purchase Shoprite Pritchard Str JOHANNESBU AUTH ID 210432</t>
        </is>
      </c>
      <c r="D487" t="inlineStr">
        <is>
          <t>0000000000008213</t>
        </is>
      </c>
      <c r="E487" s="5" t="n">
        <v>179.99</v>
      </c>
      <c r="G487" s="5" t="n">
        <v>-27306.99</v>
      </c>
      <c r="H487" t="inlineStr">
        <is>
          <t>Possible Personal / Drawings (flagged - not yet classified as business or personal)</t>
        </is>
      </c>
      <c r="I487" t="inlineStr">
        <is>
          <t>DRAWINGS</t>
        </is>
      </c>
    </row>
    <row r="488">
      <c r="A488" s="4" t="n">
        <v>45496</v>
      </c>
      <c r="B488" t="inlineStr">
        <is>
          <t>Capitec</t>
        </is>
      </c>
      <c r="C488" t="inlineStr">
        <is>
          <t>POS Local Purchase KOTWALS MOTOR SPARES BOKSBURG AUT H ID 539877</t>
        </is>
      </c>
      <c r="D488" t="inlineStr">
        <is>
          <t>0000000000008213</t>
        </is>
      </c>
      <c r="E488" s="5" t="n">
        <v>1100</v>
      </c>
      <c r="G488" s="5" t="n">
        <v>-28406.99</v>
      </c>
      <c r="H488" t="inlineStr">
        <is>
          <t>Vehicle, Fuel &amp; Travel (incl. tolls)</t>
        </is>
      </c>
      <c r="I488" t="inlineStr">
        <is>
          <t>EXPENSE</t>
        </is>
      </c>
    </row>
    <row r="489">
      <c r="A489" s="4" t="n">
        <v>45497</v>
      </c>
      <c r="B489" t="inlineStr">
        <is>
          <t>Capitec</t>
        </is>
      </c>
      <c r="C489" t="inlineStr">
        <is>
          <t>POS Local Purchase Makro CrownMines CROWN MINES AUTH ID 676056</t>
        </is>
      </c>
      <c r="D489" t="inlineStr">
        <is>
          <t>0000000000008213</t>
        </is>
      </c>
      <c r="E489" s="5" t="n">
        <v>478.2</v>
      </c>
      <c r="G489" s="5" t="n">
        <v>-28885.19</v>
      </c>
      <c r="H489" t="inlineStr">
        <is>
          <t>Uncategorized (needs review)</t>
        </is>
      </c>
      <c r="I489" t="inlineStr">
        <is>
          <t>UNCATEGORIZED</t>
        </is>
      </c>
    </row>
    <row r="490">
      <c r="A490" s="4" t="n">
        <v>45497</v>
      </c>
      <c r="B490" t="inlineStr">
        <is>
          <t>Capitec</t>
        </is>
      </c>
      <c r="C490" t="inlineStr">
        <is>
          <t>Inward EFT Credit DLI/LIT/24/MOIMANE</t>
        </is>
      </c>
      <c r="D490" t="inlineStr"/>
      <c r="F490" s="5" t="n">
        <v>5000</v>
      </c>
      <c r="G490" s="5" t="n">
        <v>-23885.19</v>
      </c>
      <c r="H490" t="inlineStr">
        <is>
          <t>Fee Income Received</t>
        </is>
      </c>
      <c r="I490" t="inlineStr">
        <is>
          <t>INCOME</t>
        </is>
      </c>
    </row>
    <row r="491">
      <c r="A491" s="4" t="n">
        <v>45498</v>
      </c>
      <c r="B491" t="inlineStr">
        <is>
          <t>Capitec</t>
        </is>
      </c>
      <c r="C491" t="inlineStr">
        <is>
          <t>Backdated S/Debit FK Dlamini Remunerat DLI REMUNERATION</t>
        </is>
      </c>
      <c r="D491" t="inlineStr"/>
      <c r="E491" s="5" t="n">
        <v>3000</v>
      </c>
      <c r="G491" s="5" t="n">
        <v>-26886.19</v>
      </c>
      <c r="H491" t="inlineStr">
        <is>
          <t>Salaries &amp; Staff Costs</t>
        </is>
      </c>
      <c r="I491" t="inlineStr">
        <is>
          <t>EXPENSE</t>
        </is>
      </c>
    </row>
    <row r="492">
      <c r="A492" s="4" t="n">
        <v>45498</v>
      </c>
      <c r="B492" t="inlineStr">
        <is>
          <t>Capitec</t>
        </is>
      </c>
      <c r="C492" t="inlineStr">
        <is>
          <t>Bank Fee (transaction fee)</t>
        </is>
      </c>
      <c r="D492" t="inlineStr"/>
      <c r="E492" s="5" t="n">
        <v>1</v>
      </c>
      <c r="G492" s="5" t="n">
        <v>-26886.19</v>
      </c>
      <c r="H492" t="inlineStr">
        <is>
          <t>Bank Charges &amp; Interest</t>
        </is>
      </c>
      <c r="I492" t="inlineStr">
        <is>
          <t>EXPENSE</t>
        </is>
      </c>
    </row>
    <row r="493">
      <c r="A493" s="4" t="n">
        <v>45498</v>
      </c>
      <c r="B493" t="inlineStr">
        <is>
          <t>Capitec</t>
        </is>
      </c>
      <c r="C493" t="inlineStr">
        <is>
          <t>Backdated S/Debit MN DLAMINI REMUNERATION DLI REMUNERATION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21/11/2024 l2RZVI4WGOF Date 01/08/2024 Contact 0860 309 250 for verification Account No. 1051597447 Statement No. 00002 Page: 000003 joe | owe | neem || |</t>
        </is>
      </c>
      <c r="D493" t="inlineStr"/>
      <c r="E493" s="5" t="n">
        <v>7920</v>
      </c>
      <c r="G493" s="5" t="n">
        <v>-34807.19</v>
      </c>
      <c r="H493" t="inlineStr">
        <is>
          <t>Salaries &amp; Staff Costs</t>
        </is>
      </c>
      <c r="I493" t="inlineStr">
        <is>
          <t>EXPENSE</t>
        </is>
      </c>
    </row>
    <row r="494">
      <c r="A494" s="4" t="n">
        <v>45498</v>
      </c>
      <c r="B494" t="inlineStr">
        <is>
          <t>Capitec</t>
        </is>
      </c>
      <c r="C494" t="inlineStr">
        <is>
          <t>Bank Fee (transaction fee)</t>
        </is>
      </c>
      <c r="D494" t="inlineStr"/>
      <c r="E494" s="5" t="n">
        <v>1</v>
      </c>
      <c r="G494" s="5" t="n">
        <v>-34807.19</v>
      </c>
      <c r="H494" t="inlineStr">
        <is>
          <t>Bank Charges &amp; Interest</t>
        </is>
      </c>
      <c r="I494" t="inlineStr">
        <is>
          <t>EXPENSE</t>
        </is>
      </c>
    </row>
    <row r="495">
      <c r="A495" s="4" t="n">
        <v>45498</v>
      </c>
      <c r="B495" t="inlineStr">
        <is>
          <t>Capitec</t>
        </is>
      </c>
      <c r="C495" t="inlineStr">
        <is>
          <t>Inward EFT Credit LIT24/KELU</t>
        </is>
      </c>
      <c r="D495" t="inlineStr"/>
      <c r="F495" s="5" t="n">
        <v>6060</v>
      </c>
      <c r="G495" s="5" t="n">
        <v>-28747.19</v>
      </c>
      <c r="H495" t="inlineStr">
        <is>
          <t>Fee Income Received</t>
        </is>
      </c>
      <c r="I495" t="inlineStr">
        <is>
          <t>INCOME</t>
        </is>
      </c>
    </row>
    <row r="496">
      <c r="A496" s="4" t="n">
        <v>45498</v>
      </c>
      <c r="B496" t="inlineStr">
        <is>
          <t>FNB</t>
        </is>
      </c>
      <c r="C496" t="inlineStr">
        <is>
          <t>POS Purchase Dalpark Plaza *7363</t>
        </is>
      </c>
      <c r="D496" t="inlineStr">
        <is>
          <t>485442</t>
        </is>
      </c>
      <c r="E496" s="5" t="n">
        <v>14.5</v>
      </c>
      <c r="G496" s="5" t="n">
        <v>1651.38</v>
      </c>
      <c r="H496" t="inlineStr">
        <is>
          <t>Uncategorized (needs review)</t>
        </is>
      </c>
      <c r="I496" t="inlineStr">
        <is>
          <t>UNCATEGORIZED</t>
        </is>
      </c>
    </row>
    <row r="497">
      <c r="A497" s="4" t="n">
        <v>45498</v>
      </c>
      <c r="B497" t="inlineStr">
        <is>
          <t>FNB</t>
        </is>
      </c>
      <c r="C497" t="inlineStr">
        <is>
          <t>POS Purchase 71.99 Google *Youtu *7363</t>
        </is>
      </c>
      <c r="D497" t="inlineStr">
        <is>
          <t>485442</t>
        </is>
      </c>
      <c r="E497" s="5" t="n">
        <v>71.98999999999999</v>
      </c>
      <c r="G497" s="5" t="n">
        <v>1579.39</v>
      </c>
      <c r="H497" t="inlineStr">
        <is>
          <t>Telecoms, IT &amp; Subscriptions</t>
        </is>
      </c>
      <c r="I497" t="inlineStr">
        <is>
          <t>EXPENSE</t>
        </is>
      </c>
    </row>
    <row r="498">
      <c r="A498" s="4" t="n">
        <v>45499</v>
      </c>
      <c r="B498" t="inlineStr">
        <is>
          <t>FNB</t>
        </is>
      </c>
      <c r="C498" t="inlineStr">
        <is>
          <t>FNB App Prepaid Airtime</t>
        </is>
      </c>
      <c r="D498" t="inlineStr">
        <is>
          <t>27813556826</t>
        </is>
      </c>
      <c r="E498" s="5" t="n">
        <v>50</v>
      </c>
      <c r="G498" s="5" t="n">
        <v>1529.39</v>
      </c>
      <c r="H498" t="inlineStr">
        <is>
          <t>Telecoms, IT &amp; Subscriptions</t>
        </is>
      </c>
      <c r="I498" t="inlineStr">
        <is>
          <t>EXPENSE</t>
        </is>
      </c>
    </row>
    <row r="499">
      <c r="A499" s="4" t="n">
        <v>45499</v>
      </c>
      <c r="B499" t="inlineStr">
        <is>
          <t>FNB</t>
        </is>
      </c>
      <c r="C499" t="inlineStr">
        <is>
          <t>ATM Cash 485442*7363</t>
        </is>
      </c>
      <c r="D499" t="inlineStr">
        <is>
          <t>00505172</t>
        </is>
      </c>
      <c r="E499" s="5" t="n">
        <v>200</v>
      </c>
      <c r="G499" s="5" t="n">
        <v>1329.39</v>
      </c>
      <c r="H499" t="inlineStr">
        <is>
          <t>Possible Personal / Drawings (flagged - not yet classified as business or personal)</t>
        </is>
      </c>
      <c r="I499" t="inlineStr">
        <is>
          <t>DRAWINGS</t>
        </is>
      </c>
    </row>
    <row r="500">
      <c r="A500" s="4" t="n">
        <v>45500</v>
      </c>
      <c r="B500" t="inlineStr">
        <is>
          <t>Capitec</t>
        </is>
      </c>
      <c r="C500" t="inlineStr">
        <is>
          <t>Fuel Purchase SHELL ULTRA CITY Johannesburg AUT H ID 735754</t>
        </is>
      </c>
      <c r="D500" t="inlineStr">
        <is>
          <t>0000000000008213</t>
        </is>
      </c>
      <c r="E500" s="5" t="n">
        <v>228.6</v>
      </c>
      <c r="G500" s="5" t="n">
        <v>-28975.79</v>
      </c>
      <c r="H500" t="inlineStr">
        <is>
          <t>Vehicle, Fuel &amp; Travel (incl. tolls)</t>
        </is>
      </c>
      <c r="I500" t="inlineStr">
        <is>
          <t>EXPENSE</t>
        </is>
      </c>
    </row>
    <row r="501">
      <c r="A501" s="4" t="n">
        <v>45500</v>
      </c>
      <c r="B501" t="inlineStr">
        <is>
          <t>FNB</t>
        </is>
      </c>
      <c r="C501" t="inlineStr">
        <is>
          <t>Electricity Prepaid Electricity</t>
        </is>
      </c>
      <c r="D501" t="inlineStr">
        <is>
          <t>82200001566</t>
        </is>
      </c>
      <c r="E501" s="5" t="n">
        <v>200</v>
      </c>
      <c r="G501" s="5" t="n">
        <v>1129.39</v>
      </c>
      <c r="H501" t="inlineStr">
        <is>
          <t>Telecoms, IT &amp; Subscriptions</t>
        </is>
      </c>
      <c r="I501" t="inlineStr">
        <is>
          <t>EXPENSE</t>
        </is>
      </c>
    </row>
    <row r="502">
      <c r="A502" s="4" t="n">
        <v>45500</v>
      </c>
      <c r="B502" t="inlineStr">
        <is>
          <t>FNB</t>
        </is>
      </c>
      <c r="C502" t="inlineStr">
        <is>
          <t>POS Purchase Gosforth East Plaza *7363</t>
        </is>
      </c>
      <c r="D502" t="inlineStr">
        <is>
          <t>485442</t>
        </is>
      </c>
      <c r="E502" s="5" t="n">
        <v>7</v>
      </c>
      <c r="G502" s="5" t="n">
        <v>1122.39</v>
      </c>
      <c r="H502" t="inlineStr">
        <is>
          <t>Vehicle, Fuel &amp; Travel (incl. tolls)</t>
        </is>
      </c>
      <c r="I502" t="inlineStr">
        <is>
          <t>EXPENSE</t>
        </is>
      </c>
    </row>
    <row r="503">
      <c r="A503" s="4" t="n">
        <v>45500</v>
      </c>
      <c r="B503" t="inlineStr">
        <is>
          <t>FNB</t>
        </is>
      </c>
      <c r="C503" t="inlineStr">
        <is>
          <t>POS Purchase Gosforth East Plaza *7363</t>
        </is>
      </c>
      <c r="D503" t="inlineStr">
        <is>
          <t>485442</t>
        </is>
      </c>
      <c r="E503" s="5" t="n">
        <v>7</v>
      </c>
      <c r="G503" s="5" t="n">
        <v>1115.39</v>
      </c>
      <c r="H503" t="inlineStr">
        <is>
          <t>Vehicle, Fuel &amp; Travel (incl. tolls)</t>
        </is>
      </c>
      <c r="I503" t="inlineStr">
        <is>
          <t>EXPENSE</t>
        </is>
      </c>
    </row>
    <row r="504">
      <c r="A504" s="4" t="n">
        <v>45500</v>
      </c>
      <c r="B504" t="inlineStr">
        <is>
          <t>FNB</t>
        </is>
      </c>
      <c r="C504" t="inlineStr">
        <is>
          <t>POS Purchase Gosforth East Plaza *7363</t>
        </is>
      </c>
      <c r="D504" t="inlineStr">
        <is>
          <t>485442</t>
        </is>
      </c>
      <c r="E504" s="5" t="n">
        <v>7</v>
      </c>
      <c r="G504" s="5" t="n">
        <v>1108.39</v>
      </c>
      <c r="H504" t="inlineStr">
        <is>
          <t>Vehicle, Fuel &amp; Travel (incl. tolls)</t>
        </is>
      </c>
      <c r="I504" t="inlineStr">
        <is>
          <t>EXPENSE</t>
        </is>
      </c>
    </row>
    <row r="505">
      <c r="A505" s="4" t="n">
        <v>45503</v>
      </c>
      <c r="B505" t="inlineStr">
        <is>
          <t>Capitec</t>
        </is>
      </c>
      <c r="C505" t="inlineStr">
        <is>
          <t>Backdated S/Debit Petty cash PETTY CASH</t>
        </is>
      </c>
      <c r="D505" t="inlineStr"/>
      <c r="E505" s="5" t="n">
        <v>2500</v>
      </c>
      <c r="G505" s="5" t="n">
        <v>-31476.79</v>
      </c>
      <c r="H505" t="inlineStr">
        <is>
          <t>Salaries &amp; Staff Costs</t>
        </is>
      </c>
      <c r="I505" t="inlineStr">
        <is>
          <t>EXPENSE</t>
        </is>
      </c>
    </row>
    <row r="506">
      <c r="A506" s="4" t="n">
        <v>45503</v>
      </c>
      <c r="B506" t="inlineStr">
        <is>
          <t>Capitec</t>
        </is>
      </c>
      <c r="C506" t="inlineStr">
        <is>
          <t>Bank Fee (transaction fee)</t>
        </is>
      </c>
      <c r="D506" t="inlineStr"/>
      <c r="E506" s="5" t="n">
        <v>1</v>
      </c>
      <c r="G506" s="5" t="n">
        <v>-31476.79</v>
      </c>
      <c r="H506" t="inlineStr">
        <is>
          <t>Bank Charges &amp; Interest</t>
        </is>
      </c>
      <c r="I506" t="inlineStr">
        <is>
          <t>EXPENSE</t>
        </is>
      </c>
    </row>
    <row r="507">
      <c r="A507" s="4" t="n">
        <v>45503</v>
      </c>
      <c r="B507" t="inlineStr">
        <is>
          <t>Capitec</t>
        </is>
      </c>
      <c r="C507" t="inlineStr">
        <is>
          <t>Fuel Purchase SHELL PJ SERVICE STATI Johannesbu AUTH ID 139867</t>
        </is>
      </c>
      <c r="D507" t="inlineStr">
        <is>
          <t>0000000000008213</t>
        </is>
      </c>
      <c r="E507" s="5" t="n">
        <v>342.9</v>
      </c>
      <c r="G507" s="5" t="n">
        <v>-31819.69</v>
      </c>
      <c r="H507" t="inlineStr">
        <is>
          <t>Vehicle, Fuel &amp; Travel (incl. tolls)</t>
        </is>
      </c>
      <c r="I507" t="inlineStr">
        <is>
          <t>EXPENSE</t>
        </is>
      </c>
    </row>
    <row r="508">
      <c r="A508" s="4" t="n">
        <v>45503</v>
      </c>
      <c r="B508" t="inlineStr">
        <is>
          <t>Capitec</t>
        </is>
      </c>
      <c r="C508" t="inlineStr">
        <is>
          <t>Fuel Purchase SHELL ULTRA CITY Johannesburg AUT H ID 083890</t>
        </is>
      </c>
      <c r="D508" t="inlineStr">
        <is>
          <t>0000000000008213</t>
        </is>
      </c>
      <c r="E508" s="5" t="n">
        <v>232.6</v>
      </c>
      <c r="G508" s="5" t="n">
        <v>-32052.29</v>
      </c>
      <c r="H508" t="inlineStr">
        <is>
          <t>Vehicle, Fuel &amp; Travel (incl. tolls)</t>
        </is>
      </c>
      <c r="I508" t="inlineStr">
        <is>
          <t>EXPENSE</t>
        </is>
      </c>
    </row>
    <row r="509">
      <c r="A509" s="4" t="n">
        <v>45504</v>
      </c>
      <c r="B509" t="inlineStr">
        <is>
          <t>Capitec</t>
        </is>
      </c>
      <c r="C509" t="inlineStr">
        <is>
          <t>Debit Interest</t>
        </is>
      </c>
      <c r="D509" t="inlineStr"/>
      <c r="E509" s="5" t="n">
        <v>339.59</v>
      </c>
      <c r="G509" s="5" t="n">
        <v>-32391.88</v>
      </c>
      <c r="H509" t="inlineStr">
        <is>
          <t>Bank Charges &amp; Interest</t>
        </is>
      </c>
      <c r="I509" t="inlineStr">
        <is>
          <t>EXPENSE</t>
        </is>
      </c>
    </row>
    <row r="510">
      <c r="A510" s="4" t="n">
        <v>45504</v>
      </c>
      <c r="B510" t="inlineStr">
        <is>
          <t>Capitec</t>
        </is>
      </c>
      <c r="C510" t="inlineStr">
        <is>
          <t>Monthly Service Fee</t>
        </is>
      </c>
      <c r="D510" t="inlineStr"/>
      <c r="E510" s="5" t="n">
        <v>50</v>
      </c>
      <c r="G510" s="5" t="n">
        <v>-32441.88</v>
      </c>
      <c r="H510" t="inlineStr">
        <is>
          <t>Bank Charges &amp; Interest</t>
        </is>
      </c>
      <c r="I510" t="inlineStr">
        <is>
          <t>EXPENSE</t>
        </is>
      </c>
    </row>
    <row r="511">
      <c r="A511" s="4" t="n">
        <v>45504</v>
      </c>
      <c r="B511" t="inlineStr">
        <is>
          <t>FNB</t>
        </is>
      </c>
      <c r="C511" t="inlineStr">
        <is>
          <t>Payshap Credit P Kunene</t>
        </is>
      </c>
      <c r="D511" t="inlineStr"/>
      <c r="F511" s="5" t="n">
        <v>1000</v>
      </c>
      <c r="G511" s="5" t="n">
        <v>2108.39</v>
      </c>
      <c r="H511" t="inlineStr">
        <is>
          <t>Fee Income Received</t>
        </is>
      </c>
      <c r="I511" t="inlineStr">
        <is>
          <t>INCOME</t>
        </is>
      </c>
    </row>
    <row r="512">
      <c r="A512" s="4" t="n">
        <v>45504</v>
      </c>
      <c r="B512" t="inlineStr">
        <is>
          <t>FNB</t>
        </is>
      </c>
      <c r="C512" t="inlineStr">
        <is>
          <t>Magtape Debit Telkom Sa</t>
        </is>
      </c>
      <c r="D512" t="inlineStr">
        <is>
          <t>139902546767445893</t>
        </is>
      </c>
      <c r="E512" s="5" t="n">
        <v>99</v>
      </c>
      <c r="G512" s="5" t="n">
        <v>2009.39</v>
      </c>
      <c r="H512" t="inlineStr">
        <is>
          <t>Telecoms, IT &amp; Subscriptions</t>
        </is>
      </c>
      <c r="I512" t="inlineStr">
        <is>
          <t>EXPENSE</t>
        </is>
      </c>
    </row>
    <row r="513">
      <c r="A513" s="4" t="n">
        <v>45504</v>
      </c>
      <c r="B513" t="inlineStr">
        <is>
          <t>FNB</t>
        </is>
      </c>
      <c r="C513" t="inlineStr">
        <is>
          <t>Magtape Debit Telkommobi50635241101160402596</t>
        </is>
      </c>
      <c r="D513" t="inlineStr"/>
      <c r="E513" s="5" t="n">
        <v>641.8</v>
      </c>
      <c r="G513" s="5" t="n">
        <v>1367.59</v>
      </c>
      <c r="H513" t="inlineStr">
        <is>
          <t>Telecoms, IT &amp; Subscriptions</t>
        </is>
      </c>
      <c r="I513" t="inlineStr">
        <is>
          <t>EXPENSE</t>
        </is>
      </c>
    </row>
    <row r="514">
      <c r="A514" s="4" t="n">
        <v>45504</v>
      </c>
      <c r="B514" t="inlineStr">
        <is>
          <t>FNB</t>
        </is>
      </c>
      <c r="C514" t="inlineStr">
        <is>
          <t>VAT Charge Redirected From</t>
        </is>
      </c>
      <c r="D514" t="inlineStr">
        <is>
          <t>62858407630</t>
        </is>
      </c>
      <c r="E514" s="5" t="n">
        <v>19.27</v>
      </c>
      <c r="G514" s="5" t="n">
        <v>1348.32</v>
      </c>
      <c r="H514" t="inlineStr">
        <is>
          <t>Bank Charges &amp; Interest</t>
        </is>
      </c>
      <c r="I514" t="inlineStr">
        <is>
          <t>EXPENSE</t>
        </is>
      </c>
    </row>
    <row r="515">
      <c r="A515" s="4" t="n">
        <v>45505</v>
      </c>
      <c r="B515" t="inlineStr">
        <is>
          <t>Capitec</t>
        </is>
      </c>
      <c r="C515" t="inlineStr">
        <is>
          <t>Inward EFT Credit DLI/LIT/21/TYIKANA</t>
        </is>
      </c>
      <c r="D515" t="inlineStr"/>
      <c r="F515" s="5" t="n">
        <v>55854.59</v>
      </c>
      <c r="G515" s="5" t="n">
        <v>23412.71</v>
      </c>
      <c r="H515" t="inlineStr">
        <is>
          <t>Fee Income Received</t>
        </is>
      </c>
      <c r="I515" t="inlineStr">
        <is>
          <t>INCOME</t>
        </is>
      </c>
    </row>
    <row r="516">
      <c r="A516" s="4" t="n">
        <v>45505</v>
      </c>
      <c r="B516" t="inlineStr">
        <is>
          <t>Capitec</t>
        </is>
      </c>
      <c r="C516" t="inlineStr">
        <is>
          <t>Outward EFT ITHEMBA 17731 To 051001</t>
        </is>
      </c>
      <c r="D516" t="inlineStr">
        <is>
          <t>202265137</t>
        </is>
      </c>
      <c r="E516" s="5" t="n">
        <v>5724.83</v>
      </c>
      <c r="G516" s="5" t="n">
        <v>17685.88</v>
      </c>
      <c r="H516" t="inlineStr">
        <is>
          <t>Legal Disbursements &amp; Counsel Fees (Sheriff/Advocate/LPC/RAF/Conveyancer)</t>
        </is>
      </c>
      <c r="I516" t="inlineStr">
        <is>
          <t>EXPENSE</t>
        </is>
      </c>
    </row>
    <row r="517">
      <c r="A517" s="4" t="n">
        <v>45505</v>
      </c>
      <c r="B517" t="inlineStr">
        <is>
          <t>Capitec</t>
        </is>
      </c>
      <c r="C517" t="inlineStr">
        <is>
          <t>Bank Fee (transaction fee)</t>
        </is>
      </c>
      <c r="D517" t="inlineStr"/>
      <c r="E517" s="5" t="n">
        <v>2</v>
      </c>
      <c r="G517" s="5" t="n">
        <v>17685.88</v>
      </c>
      <c r="H517" t="inlineStr">
        <is>
          <t>Bank Charges &amp; Interest</t>
        </is>
      </c>
      <c r="I517" t="inlineStr">
        <is>
          <t>EXPENSE</t>
        </is>
      </c>
    </row>
    <row r="518">
      <c r="A518" s="4" t="n">
        <v>45505</v>
      </c>
      <c r="B518" t="inlineStr">
        <is>
          <t>FNB</t>
        </is>
      </c>
      <c r="C518" t="inlineStr">
        <is>
          <t>ADT Cash Deposit D Nkosi</t>
        </is>
      </c>
      <c r="D518" t="inlineStr">
        <is>
          <t>00882112</t>
        </is>
      </c>
      <c r="F518" s="5" t="n">
        <v>1700</v>
      </c>
      <c r="G518" s="5" t="n">
        <v>3048.32</v>
      </c>
      <c r="H518" t="inlineStr">
        <is>
          <t>Fee Income Received</t>
        </is>
      </c>
      <c r="I518" t="inlineStr">
        <is>
          <t>INCOME</t>
        </is>
      </c>
    </row>
    <row r="519">
      <c r="A519" s="4" t="n">
        <v>45505</v>
      </c>
      <c r="B519" t="inlineStr">
        <is>
          <t>FNB</t>
        </is>
      </c>
      <c r="C519" t="inlineStr">
        <is>
          <t>B2B Collection</t>
        </is>
      </c>
      <c r="D519" t="inlineStr"/>
      <c r="E519" s="5" t="n">
        <v>693.34</v>
      </c>
      <c r="G519" s="5" t="n">
        <v>2354.98</v>
      </c>
      <c r="H519" t="inlineStr">
        <is>
          <t>Fee Income Received</t>
        </is>
      </c>
      <c r="I519" t="inlineStr">
        <is>
          <t>INCOME</t>
        </is>
      </c>
    </row>
    <row r="520">
      <c r="A520" s="4" t="n">
        <v>45505</v>
      </c>
      <c r="B520" t="inlineStr">
        <is>
          <t>FNB</t>
        </is>
      </c>
      <c r="C520" t="inlineStr">
        <is>
          <t>Fees Pymt Fee-71.99 Googl</t>
        </is>
      </c>
      <c r="D520" t="inlineStr"/>
      <c r="E520" s="5" t="n">
        <v>1.44</v>
      </c>
      <c r="G520" s="5" t="n">
        <v>2353.54</v>
      </c>
      <c r="H520" t="inlineStr">
        <is>
          <t>Bank Charges &amp; Interest</t>
        </is>
      </c>
      <c r="I520" t="inlineStr">
        <is>
          <t>EXPENSE</t>
        </is>
      </c>
    </row>
    <row r="521">
      <c r="A521" s="4" t="n">
        <v>45505</v>
      </c>
      <c r="B521" t="inlineStr">
        <is>
          <t>FNB</t>
        </is>
      </c>
      <c r="C521" t="inlineStr">
        <is>
          <t>Magtape Debit Axxess Netcash</t>
        </is>
      </c>
      <c r="D521" t="inlineStr">
        <is>
          <t>290951884</t>
        </is>
      </c>
      <c r="E521" s="5" t="n">
        <v>199</v>
      </c>
      <c r="G521" s="5" t="n">
        <v>2154.54</v>
      </c>
      <c r="H521" t="inlineStr">
        <is>
          <t>Telecoms, IT &amp; Subscriptions</t>
        </is>
      </c>
      <c r="I521" t="inlineStr">
        <is>
          <t>EXPENSE</t>
        </is>
      </c>
    </row>
    <row r="522">
      <c r="A522" s="4" t="n">
        <v>45505</v>
      </c>
      <c r="B522" t="inlineStr">
        <is>
          <t>FNB</t>
        </is>
      </c>
      <c r="C522" t="inlineStr">
        <is>
          <t>POS Purchase Gosforth East Plaza *7363</t>
        </is>
      </c>
      <c r="D522" t="inlineStr">
        <is>
          <t>485442</t>
        </is>
      </c>
      <c r="E522" s="5" t="n">
        <v>7</v>
      </c>
      <c r="G522" s="5" t="n">
        <v>2147.54</v>
      </c>
      <c r="H522" t="inlineStr">
        <is>
          <t>Vehicle, Fuel &amp; Travel (incl. tolls)</t>
        </is>
      </c>
      <c r="I522" t="inlineStr">
        <is>
          <t>EXPENSE</t>
        </is>
      </c>
    </row>
    <row r="523">
      <c r="A523" s="4" t="n">
        <v>45505</v>
      </c>
      <c r="B523" t="inlineStr">
        <is>
          <t>FNB</t>
        </is>
      </c>
      <c r="C523" t="inlineStr">
        <is>
          <t>POS Purchase Gosforth East Plaza *7363</t>
        </is>
      </c>
      <c r="D523" t="inlineStr">
        <is>
          <t>485442</t>
        </is>
      </c>
      <c r="E523" s="5" t="n">
        <v>7</v>
      </c>
      <c r="G523" s="5" t="n">
        <v>2140.54</v>
      </c>
      <c r="H523" t="inlineStr">
        <is>
          <t>Vehicle, Fuel &amp; Travel (incl. tolls)</t>
        </is>
      </c>
      <c r="I523" t="inlineStr">
        <is>
          <t>EXPENSE</t>
        </is>
      </c>
    </row>
    <row r="524">
      <c r="A524" s="4" t="n">
        <v>45505</v>
      </c>
      <c r="B524" t="inlineStr">
        <is>
          <t>FNB</t>
        </is>
      </c>
      <c r="C524" t="inlineStr">
        <is>
          <t>POS Purchase Gosforth East Plaza *7363</t>
        </is>
      </c>
      <c r="D524" t="inlineStr">
        <is>
          <t>485442</t>
        </is>
      </c>
      <c r="E524" s="5" t="n">
        <v>7</v>
      </c>
      <c r="G524" s="5" t="n">
        <v>2133.54</v>
      </c>
      <c r="H524" t="inlineStr">
        <is>
          <t>Vehicle, Fuel &amp; Travel (incl. tolls)</t>
        </is>
      </c>
      <c r="I524" t="inlineStr">
        <is>
          <t>EXPENSE</t>
        </is>
      </c>
    </row>
    <row r="525">
      <c r="A525" s="4" t="n">
        <v>45505</v>
      </c>
      <c r="B525" t="inlineStr">
        <is>
          <t>FNB</t>
        </is>
      </c>
      <c r="C525" t="inlineStr">
        <is>
          <t>POS Purchase Dalpark Plaza *7363</t>
        </is>
      </c>
      <c r="D525" t="inlineStr">
        <is>
          <t>485442</t>
        </is>
      </c>
      <c r="E525" s="5" t="n">
        <v>14.5</v>
      </c>
      <c r="G525" s="5" t="n">
        <v>2119.04</v>
      </c>
      <c r="H525" t="inlineStr">
        <is>
          <t>Uncategorized (needs review)</t>
        </is>
      </c>
      <c r="I525" t="inlineStr">
        <is>
          <t>UNCATEGORIZED</t>
        </is>
      </c>
    </row>
    <row r="526">
      <c r="A526" s="4" t="n">
        <v>45506</v>
      </c>
      <c r="B526" t="inlineStr">
        <is>
          <t>Capitec</t>
        </is>
      </c>
      <c r="C526" t="inlineStr">
        <is>
          <t>Backdated S/Debit CAR RENTAL ASTRA Dili Car rental</t>
        </is>
      </c>
      <c r="D526" t="inlineStr"/>
      <c r="E526" s="5" t="n">
        <v>1200</v>
      </c>
      <c r="G526" s="5" t="n">
        <v>14704.03</v>
      </c>
      <c r="H526" t="inlineStr">
        <is>
          <t>Vehicle, Fuel &amp; Travel (incl. tolls)</t>
        </is>
      </c>
      <c r="I526" t="inlineStr">
        <is>
          <t>EXPENSE</t>
        </is>
      </c>
    </row>
    <row r="527">
      <c r="A527" s="4" t="n">
        <v>45506</v>
      </c>
      <c r="B527" t="inlineStr">
        <is>
          <t>Capitec</t>
        </is>
      </c>
      <c r="C527" t="inlineStr">
        <is>
          <t>Bank Fee (transaction fee)</t>
        </is>
      </c>
      <c r="D527" t="inlineStr"/>
      <c r="E527" s="5" t="n">
        <v>1</v>
      </c>
      <c r="G527" s="5" t="n">
        <v>14704.03</v>
      </c>
      <c r="H527" t="inlineStr">
        <is>
          <t>Bank Charges &amp; Interest</t>
        </is>
      </c>
      <c r="I527" t="inlineStr">
        <is>
          <t>EXPENSE</t>
        </is>
      </c>
    </row>
    <row r="528">
      <c r="A528" s="4" t="n">
        <v>45506</v>
      </c>
      <c r="B528" t="inlineStr">
        <is>
          <t>Capitec</t>
        </is>
      </c>
      <c r="C528" t="inlineStr">
        <is>
          <t>Outward EFT LPC Annual levy M77398 GP INO200473 To 4097953361 632005</t>
        </is>
      </c>
      <c r="D528" t="inlineStr"/>
      <c r="E528" s="5" t="n">
        <v>4630</v>
      </c>
      <c r="G528" s="5" t="n">
        <v>10072.03</v>
      </c>
      <c r="H528" t="inlineStr">
        <is>
          <t>Legal Disbursements &amp; Counsel Fees (Sheriff/Advocate/LPC/RAF/Conveyancer)</t>
        </is>
      </c>
      <c r="I528" t="inlineStr">
        <is>
          <t>EXPENSE</t>
        </is>
      </c>
    </row>
    <row r="529">
      <c r="A529" s="4" t="n">
        <v>45506</v>
      </c>
      <c r="B529" t="inlineStr">
        <is>
          <t>Capitec</t>
        </is>
      </c>
      <c r="C529" t="inlineStr">
        <is>
          <t>Bank Fee (transaction fee)</t>
        </is>
      </c>
      <c r="D529" t="inlineStr"/>
      <c r="E529" s="5" t="n">
        <v>2</v>
      </c>
      <c r="G529" s="5" t="n">
        <v>10072.03</v>
      </c>
      <c r="H529" t="inlineStr">
        <is>
          <t>Bank Charges &amp; Interest</t>
        </is>
      </c>
      <c r="I529" t="inlineStr">
        <is>
          <t>EXPENSE</t>
        </is>
      </c>
    </row>
    <row r="530">
      <c r="A530" s="4" t="n">
        <v>45507</v>
      </c>
      <c r="B530" t="inlineStr">
        <is>
          <t>Capitec</t>
        </is>
      </c>
      <c r="C530" t="inlineStr">
        <is>
          <t>POS Local Purchase OASIS JEWEL CITY JOHANNESBURG AUT H ID 899783</t>
        </is>
      </c>
      <c r="D530" t="inlineStr">
        <is>
          <t>0000000000008213</t>
        </is>
      </c>
      <c r="E530" s="5" t="n">
        <v>156</v>
      </c>
      <c r="G530" s="5" t="n">
        <v>17529.88</v>
      </c>
      <c r="H530" t="inlineStr">
        <is>
          <t>Uncategorized (needs review)</t>
        </is>
      </c>
      <c r="I530" t="inlineStr">
        <is>
          <t>UNCATEGORIZED</t>
        </is>
      </c>
    </row>
    <row r="531">
      <c r="A531" s="4" t="n">
        <v>45507</v>
      </c>
      <c r="B531" t="inlineStr">
        <is>
          <t>Capitec</t>
        </is>
      </c>
      <c r="C531" t="inlineStr">
        <is>
          <t>POS Local Purchase ZeroPay PORT ELIZABE AUTH ID 9232 90</t>
        </is>
      </c>
      <c r="D531" t="inlineStr">
        <is>
          <t>0000000000001991</t>
        </is>
      </c>
      <c r="E531" s="5" t="n">
        <v>965.33</v>
      </c>
      <c r="G531" s="5" t="n">
        <v>16564.55</v>
      </c>
      <c r="H531" t="inlineStr">
        <is>
          <t>Telecoms, IT &amp; Subscriptions</t>
        </is>
      </c>
      <c r="I531" t="inlineStr">
        <is>
          <t>EXPENSE</t>
        </is>
      </c>
    </row>
    <row r="532">
      <c r="A532" s="4" t="n">
        <v>45507</v>
      </c>
      <c r="B532" t="inlineStr">
        <is>
          <t>Capitec</t>
        </is>
      </c>
      <c r="C532" t="inlineStr">
        <is>
          <t>POS Local Purchase Spar Ghandi Gauteng Sout “46.14 +16517.53 AUTH ID 934250</t>
        </is>
      </c>
      <c r="D532" t="inlineStr">
        <is>
          <t>0000000000008213</t>
        </is>
      </c>
      <c r="E532" s="5" t="n">
        <v>46.14</v>
      </c>
      <c r="G532" s="5" t="n">
        <v>16517.53</v>
      </c>
      <c r="H532" t="inlineStr">
        <is>
          <t>Possible Personal / Drawings (flagged - not yet classified as business or personal)</t>
        </is>
      </c>
      <c r="I532" t="inlineStr">
        <is>
          <t>DRAWINGS</t>
        </is>
      </c>
    </row>
    <row r="533">
      <c r="A533" s="4" t="n">
        <v>45507</v>
      </c>
      <c r="B533" t="inlineStr">
        <is>
          <t>Capitec</t>
        </is>
      </c>
      <c r="C533" t="inlineStr">
        <is>
          <t>POS Local Purchase Payflex SANDTON AUTH ID 499493</t>
        </is>
      </c>
      <c r="D533" t="inlineStr">
        <is>
          <t>0000000000008213</t>
        </is>
      </c>
      <c r="E533" s="5" t="n">
        <v>612.5</v>
      </c>
      <c r="G533" s="5" t="n">
        <v>15905.03</v>
      </c>
      <c r="H533" t="inlineStr">
        <is>
          <t>Possible Personal / Drawings (flagged - not yet classified as business or personal)</t>
        </is>
      </c>
      <c r="I533" t="inlineStr">
        <is>
          <t>DRAWINGS</t>
        </is>
      </c>
    </row>
    <row r="534">
      <c r="A534" s="4" t="n">
        <v>45507</v>
      </c>
      <c r="B534" t="inlineStr">
        <is>
          <t>FNB</t>
        </is>
      </c>
      <c r="C534" t="inlineStr">
        <is>
          <t>POS Purchase Vox Moto *7363</t>
        </is>
      </c>
      <c r="D534" t="inlineStr">
        <is>
          <t>485442</t>
        </is>
      </c>
      <c r="E534" s="5" t="n">
        <v>178.7</v>
      </c>
      <c r="G534" s="5" t="n">
        <v>1940.34</v>
      </c>
      <c r="H534" t="inlineStr">
        <is>
          <t>Uncategorized (needs review)</t>
        </is>
      </c>
      <c r="I534" t="inlineStr">
        <is>
          <t>UNCATEGORIZED</t>
        </is>
      </c>
    </row>
    <row r="535">
      <c r="A535" s="4" t="n">
        <v>45508</v>
      </c>
      <c r="B535" t="inlineStr">
        <is>
          <t>Capitec</t>
        </is>
      </c>
      <c r="C535" t="inlineStr">
        <is>
          <t>Fuel Purchase QOBONGA FILLING STATIO -1113.15 MANKANYANE AUTH ID 748134</t>
        </is>
      </c>
      <c r="D535" t="inlineStr">
        <is>
          <t>0000000000008213</t>
        </is>
      </c>
      <c r="E535" s="5" t="n">
        <v>1113.15</v>
      </c>
      <c r="G535" s="5" t="n">
        <v>8958.879999999999</v>
      </c>
      <c r="H535" t="inlineStr">
        <is>
          <t>Vehicle, Fuel &amp; Travel (incl. tolls)</t>
        </is>
      </c>
      <c r="I535" t="inlineStr">
        <is>
          <t>EXPENSE</t>
        </is>
      </c>
    </row>
    <row r="536">
      <c r="A536" s="4" t="n">
        <v>45509</v>
      </c>
      <c r="B536" t="inlineStr">
        <is>
          <t>Capitec</t>
        </is>
      </c>
      <c r="C536" t="inlineStr">
        <is>
          <t>POS Local Purchase SHELL U C MAANLIG Middelburg AUTH ID 148384</t>
        </is>
      </c>
      <c r="D536" t="inlineStr">
        <is>
          <t>0000000000008213</t>
        </is>
      </c>
      <c r="E536" s="5" t="n">
        <v>95.2</v>
      </c>
      <c r="G536" s="5" t="n">
        <v>8863.68</v>
      </c>
      <c r="H536" t="inlineStr">
        <is>
          <t>Vehicle, Fuel &amp; Travel (incl. tolls)</t>
        </is>
      </c>
      <c r="I536" t="inlineStr">
        <is>
          <t>EXPENSE</t>
        </is>
      </c>
    </row>
    <row r="537">
      <c r="A537" s="4" t="n">
        <v>45509</v>
      </c>
      <c r="B537" t="inlineStr">
        <is>
          <t>Capitec</t>
        </is>
      </c>
      <c r="C537" t="inlineStr">
        <is>
          <t>POS Local Purchase PnP Exp Heidelberg BRAKPAN AUTH | D 106454</t>
        </is>
      </c>
      <c r="D537" t="inlineStr">
        <is>
          <t>0000000000008213</t>
        </is>
      </c>
      <c r="E537" s="5" t="n">
        <v>61.3</v>
      </c>
      <c r="G537" s="5" t="n">
        <v>7999.13</v>
      </c>
      <c r="H537" t="inlineStr">
        <is>
          <t>Uncategorized (needs review)</t>
        </is>
      </c>
      <c r="I537" t="inlineStr">
        <is>
          <t>UNCATEGORIZED</t>
        </is>
      </c>
    </row>
    <row r="538">
      <c r="A538" s="4" t="n">
        <v>45509</v>
      </c>
      <c r="B538" t="inlineStr">
        <is>
          <t>Capitec</t>
        </is>
      </c>
      <c r="C538" t="inlineStr">
        <is>
          <t>Fuel Purchase ENGEN TSAKANE CORNER Brakpan AUTH ID 075208 too CSC=*dY Centre for _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21/11/2024 25GVL5UDL46 Date 01/09/2024 Contact 0860 309 250 for verification Account No. 1051597447 Statement No. 00003 Page: 000002 joe | owe | nenmemg ||| |</t>
        </is>
      </c>
      <c r="D538" t="inlineStr">
        <is>
          <t>0000000000008213</t>
        </is>
      </c>
      <c r="E538" s="5" t="n">
        <v>232.6</v>
      </c>
      <c r="G538" s="5" t="n">
        <v>7766.53</v>
      </c>
      <c r="H538" t="inlineStr">
        <is>
          <t>Vehicle, Fuel &amp; Travel (incl. tolls)</t>
        </is>
      </c>
      <c r="I538" t="inlineStr">
        <is>
          <t>EXPENSE</t>
        </is>
      </c>
    </row>
    <row r="539">
      <c r="A539" s="4" t="n">
        <v>45509</v>
      </c>
      <c r="B539" t="inlineStr">
        <is>
          <t>FNB</t>
        </is>
      </c>
      <c r="C539" t="inlineStr">
        <is>
          <t>POS Purchase Dalpark Plaza *7363</t>
        </is>
      </c>
      <c r="D539" t="inlineStr">
        <is>
          <t>485442</t>
        </is>
      </c>
      <c r="E539" s="5" t="n">
        <v>14.5</v>
      </c>
      <c r="G539" s="5" t="n">
        <v>1925.84</v>
      </c>
      <c r="H539" t="inlineStr">
        <is>
          <t>Uncategorized (needs review)</t>
        </is>
      </c>
      <c r="I539" t="inlineStr">
        <is>
          <t>UNCATEGORIZED</t>
        </is>
      </c>
    </row>
    <row r="540">
      <c r="A540" s="4" t="n">
        <v>45509</v>
      </c>
      <c r="B540" t="inlineStr">
        <is>
          <t>FNB</t>
        </is>
      </c>
      <c r="C540" t="inlineStr">
        <is>
          <t>POS Purchase Dalpark Plaza *7363</t>
        </is>
      </c>
      <c r="D540" t="inlineStr">
        <is>
          <t>485442</t>
        </is>
      </c>
      <c r="E540" s="5" t="n">
        <v>14.5</v>
      </c>
      <c r="G540" s="5" t="n">
        <v>1911.34</v>
      </c>
      <c r="H540" t="inlineStr">
        <is>
          <t>Uncategorized (needs review)</t>
        </is>
      </c>
      <c r="I540" t="inlineStr">
        <is>
          <t>UNCATEGORIZED</t>
        </is>
      </c>
    </row>
    <row r="541">
      <c r="A541" s="4" t="n">
        <v>45510</v>
      </c>
      <c r="B541" t="inlineStr">
        <is>
          <t>Capitec</t>
        </is>
      </c>
      <c r="C541" t="inlineStr">
        <is>
          <t>POS Local Purchase ERS NGWENYA BORDER ROAD T SWAZILA AUTH ID 402864</t>
        </is>
      </c>
      <c r="D541" t="inlineStr">
        <is>
          <t>0000000000008213</t>
        </is>
      </c>
      <c r="E541" s="5" t="n">
        <v>100</v>
      </c>
      <c r="G541" s="5" t="n">
        <v>8763.68</v>
      </c>
      <c r="H541" t="inlineStr">
        <is>
          <t>Uncategorized (needs review)</t>
        </is>
      </c>
      <c r="I541" t="inlineStr">
        <is>
          <t>UNCATEGORIZED</t>
        </is>
      </c>
    </row>
    <row r="542">
      <c r="A542" s="4" t="n">
        <v>45510</v>
      </c>
      <c r="B542" t="inlineStr">
        <is>
          <t>Capitec</t>
        </is>
      </c>
      <c r="C542" t="inlineStr">
        <is>
          <t>POS Local Purchase ERS NSALITJE BORDER ROAD SWAZILA AUTH ID 561026</t>
        </is>
      </c>
      <c r="D542" t="inlineStr">
        <is>
          <t>0000000000008213</t>
        </is>
      </c>
      <c r="E542" s="5" t="n">
        <v>100</v>
      </c>
      <c r="G542" s="5" t="n">
        <v>8663.68</v>
      </c>
      <c r="H542" t="inlineStr">
        <is>
          <t>Uncategorized (needs review)</t>
        </is>
      </c>
      <c r="I542" t="inlineStr">
        <is>
          <t>UNCATEGORIZED</t>
        </is>
      </c>
    </row>
    <row r="543">
      <c r="A543" s="4" t="n">
        <v>45510</v>
      </c>
      <c r="B543" t="inlineStr">
        <is>
          <t>Capitec</t>
        </is>
      </c>
      <c r="C543" t="inlineStr">
        <is>
          <t>Fuel Purchase SIBONELO INVESTMENTS MBABANE AUTH ID 127954</t>
        </is>
      </c>
      <c r="D543" t="inlineStr">
        <is>
          <t>0000000000008213</t>
        </is>
      </c>
      <c r="E543" s="5" t="n">
        <v>103.25</v>
      </c>
      <c r="G543" s="5" t="n">
        <v>8560.43</v>
      </c>
      <c r="H543" t="inlineStr">
        <is>
          <t>Vehicle, Fuel &amp; Travel (incl. tolls)</t>
        </is>
      </c>
      <c r="I543" t="inlineStr">
        <is>
          <t>EXPENSE</t>
        </is>
      </c>
    </row>
    <row r="544">
      <c r="A544" s="4" t="n">
        <v>45510</v>
      </c>
      <c r="B544" t="inlineStr">
        <is>
          <t>Capitec</t>
        </is>
      </c>
      <c r="C544" t="inlineStr">
        <is>
          <t>Fuel Purchase MALKERNS FILLING STATION MALKERN AUTH ID 615902</t>
        </is>
      </c>
      <c r="D544" t="inlineStr">
        <is>
          <t>0000000000008213</t>
        </is>
      </c>
      <c r="E544" s="5" t="n">
        <v>500</v>
      </c>
      <c r="G544" s="5" t="n">
        <v>8060.43</v>
      </c>
      <c r="H544" t="inlineStr">
        <is>
          <t>Vehicle, Fuel &amp; Travel (incl. tolls)</t>
        </is>
      </c>
      <c r="I544" t="inlineStr">
        <is>
          <t>EXPENSE</t>
        </is>
      </c>
    </row>
    <row r="545">
      <c r="A545" s="4" t="n">
        <v>45510</v>
      </c>
      <c r="B545" t="inlineStr">
        <is>
          <t>Capitec</t>
        </is>
      </c>
      <c r="C545" t="inlineStr">
        <is>
          <t>Outward EFT Clty property office 115 121542 To 198 765</t>
        </is>
      </c>
      <c r="D545" t="inlineStr">
        <is>
          <t>1633345378</t>
        </is>
      </c>
      <c r="E545" s="5" t="n">
        <v>4089.91</v>
      </c>
      <c r="G545" s="5" t="n">
        <v>3674.62</v>
      </c>
      <c r="H545" t="inlineStr">
        <is>
          <t>Property &amp; Municipal Payments</t>
        </is>
      </c>
      <c r="I545" t="inlineStr">
        <is>
          <t>EXPENSE</t>
        </is>
      </c>
    </row>
    <row r="546">
      <c r="A546" s="4" t="n">
        <v>45510</v>
      </c>
      <c r="B546" t="inlineStr">
        <is>
          <t>Capitec</t>
        </is>
      </c>
      <c r="C546" t="inlineStr">
        <is>
          <t>Bank Fee (transaction fee)</t>
        </is>
      </c>
      <c r="D546" t="inlineStr"/>
      <c r="E546" s="5" t="n">
        <v>2</v>
      </c>
      <c r="G546" s="5" t="n">
        <v>3674.62</v>
      </c>
      <c r="H546" t="inlineStr">
        <is>
          <t>Bank Charges &amp; Interest</t>
        </is>
      </c>
      <c r="I546" t="inlineStr">
        <is>
          <t>EXPENSE</t>
        </is>
      </c>
    </row>
    <row r="547">
      <c r="A547" s="4" t="n">
        <v>45511</v>
      </c>
      <c r="B547" t="inlineStr">
        <is>
          <t>Capitec</t>
        </is>
      </c>
      <c r="C547" t="inlineStr">
        <is>
          <t>******006073"* ** DR TLHOLE SKOSANA RAF DLAMINI LEGAL INC SKOSANA R</t>
        </is>
      </c>
      <c r="D547" t="inlineStr"/>
      <c r="E547" s="5" t="n">
        <v>17000</v>
      </c>
      <c r="G547" s="5" t="n">
        <v>-13331.88</v>
      </c>
      <c r="H547" t="inlineStr">
        <is>
          <t>Legal Disbursements &amp; Counsel Fees (Sheriff/Advocate/LPC/RAF/Conveyancer)</t>
        </is>
      </c>
      <c r="I547" t="inlineStr">
        <is>
          <t>EXPENSE</t>
        </is>
      </c>
    </row>
    <row r="548">
      <c r="A548" s="4" t="n">
        <v>45511</v>
      </c>
      <c r="B548" t="inlineStr">
        <is>
          <t>Capitec</t>
        </is>
      </c>
      <c r="C548" t="inlineStr">
        <is>
          <t>Bank Fee (transaction fee)</t>
        </is>
      </c>
      <c r="D548" t="inlineStr"/>
      <c r="E548" s="5" t="n">
        <v>6.5</v>
      </c>
      <c r="G548" s="5" t="n">
        <v>-13331.88</v>
      </c>
      <c r="H548" t="inlineStr">
        <is>
          <t>Bank Charges &amp; Interest</t>
        </is>
      </c>
      <c r="I548" t="inlineStr">
        <is>
          <t>EXPENSE</t>
        </is>
      </c>
    </row>
    <row r="549">
      <c r="A549" s="4" t="n">
        <v>45511</v>
      </c>
      <c r="B549" t="inlineStr">
        <is>
          <t>Capitec</t>
        </is>
      </c>
      <c r="C549" t="inlineStr">
        <is>
          <t>******006073"* ** DR MABIKA SKOSANA RAF Skosana DLI 2401</t>
        </is>
      </c>
      <c r="D549" t="inlineStr"/>
      <c r="E549" s="5" t="n">
        <v>14000</v>
      </c>
      <c r="G549" s="5" t="n">
        <v>-27338.38</v>
      </c>
      <c r="H549" t="inlineStr">
        <is>
          <t>Legal Disbursements &amp; Counsel Fees (Sheriff/Advocate/LPC/RAF/Conveyancer)</t>
        </is>
      </c>
      <c r="I549" t="inlineStr">
        <is>
          <t>EXPENSE</t>
        </is>
      </c>
    </row>
    <row r="550">
      <c r="A550" s="4" t="n">
        <v>45511</v>
      </c>
      <c r="B550" t="inlineStr">
        <is>
          <t>Capitec</t>
        </is>
      </c>
      <c r="C550" t="inlineStr">
        <is>
          <t>Bank Fee (transaction fee)</t>
        </is>
      </c>
      <c r="D550" t="inlineStr"/>
      <c r="E550" s="5" t="n">
        <v>6.5</v>
      </c>
      <c r="G550" s="5" t="n">
        <v>-27338.38</v>
      </c>
      <c r="H550" t="inlineStr">
        <is>
          <t>Bank Charges &amp; Interest</t>
        </is>
      </c>
      <c r="I550" t="inlineStr">
        <is>
          <t>EXPENSE</t>
        </is>
      </c>
    </row>
    <row r="551">
      <c r="A551" s="4" t="n">
        <v>45511</v>
      </c>
      <c r="B551" t="inlineStr">
        <is>
          <t>FNB</t>
        </is>
      </c>
      <c r="C551" t="inlineStr">
        <is>
          <t>Electricity Prepaid Electricity</t>
        </is>
      </c>
      <c r="D551" t="inlineStr">
        <is>
          <t>82200001566</t>
        </is>
      </c>
      <c r="E551" s="5" t="n">
        <v>200</v>
      </c>
      <c r="G551" s="5" t="n">
        <v>1711.34</v>
      </c>
      <c r="H551" t="inlineStr">
        <is>
          <t>Telecoms, IT &amp; Subscriptions</t>
        </is>
      </c>
      <c r="I551" t="inlineStr">
        <is>
          <t>EXPENSE</t>
        </is>
      </c>
    </row>
    <row r="552">
      <c r="A552" s="4" t="n">
        <v>45511</v>
      </c>
      <c r="B552" t="inlineStr">
        <is>
          <t>FNB</t>
        </is>
      </c>
      <c r="C552" t="inlineStr">
        <is>
          <t>Send Money App Dr Send</t>
        </is>
      </c>
      <c r="D552" t="inlineStr">
        <is>
          <t>27791904674</t>
        </is>
      </c>
      <c r="E552" s="5" t="n">
        <v>700</v>
      </c>
      <c r="G552" s="5" t="n">
        <v>1011.34</v>
      </c>
      <c r="H552" t="inlineStr">
        <is>
          <t>Possible Personal / Drawings (flagged - not yet classified as business or personal)</t>
        </is>
      </c>
      <c r="I552" t="inlineStr">
        <is>
          <t>DRAWINGS</t>
        </is>
      </c>
    </row>
    <row r="553">
      <c r="A553" s="4" t="n">
        <v>45511</v>
      </c>
      <c r="B553" t="inlineStr">
        <is>
          <t>FNB</t>
        </is>
      </c>
      <c r="C553" t="inlineStr">
        <is>
          <t>Account Fee</t>
        </is>
      </c>
      <c r="D553" t="inlineStr"/>
      <c r="E553" s="5" t="n">
        <v>330</v>
      </c>
      <c r="G553" s="5" t="n">
        <v>681.34</v>
      </c>
      <c r="H553" t="inlineStr">
        <is>
          <t>Bank Charges &amp; Interest</t>
        </is>
      </c>
      <c r="I553" t="inlineStr">
        <is>
          <t>EXPENSE</t>
        </is>
      </c>
    </row>
    <row r="554">
      <c r="A554" s="4" t="n">
        <v>45511</v>
      </c>
      <c r="B554" t="inlineStr">
        <is>
          <t>FNB</t>
        </is>
      </c>
      <c r="C554" t="inlineStr">
        <is>
          <t>Fees</t>
        </is>
      </c>
      <c r="D554" t="inlineStr"/>
      <c r="E554" s="5" t="n">
        <v>18.8</v>
      </c>
      <c r="G554" s="5" t="n">
        <v>662.54</v>
      </c>
      <c r="H554" t="inlineStr">
        <is>
          <t>Bank Charges &amp; Interest</t>
        </is>
      </c>
      <c r="I554" t="inlineStr">
        <is>
          <t>EXPENSE</t>
        </is>
      </c>
    </row>
    <row r="555">
      <c r="A555" s="4" t="n">
        <v>45512</v>
      </c>
      <c r="B555" t="inlineStr">
        <is>
          <t>Capitec</t>
        </is>
      </c>
      <c r="C555" t="inlineStr">
        <is>
          <t>Fuel Purchase ENGEN GEORGE STORRAR D Waterkloof AUTH ID 911265</t>
        </is>
      </c>
      <c r="D555" t="inlineStr">
        <is>
          <t>0000000000008213</t>
        </is>
      </c>
      <c r="E555" s="5" t="n">
        <v>346.65</v>
      </c>
      <c r="G555" s="5" t="n">
        <v>-27685.03</v>
      </c>
      <c r="H555" t="inlineStr">
        <is>
          <t>Vehicle, Fuel &amp; Travel (incl. tolls)</t>
        </is>
      </c>
      <c r="I555" t="inlineStr">
        <is>
          <t>EXPENSE</t>
        </is>
      </c>
    </row>
    <row r="556">
      <c r="A556" s="4" t="n">
        <v>45512</v>
      </c>
      <c r="B556" t="inlineStr">
        <is>
          <t>FNB</t>
        </is>
      </c>
      <c r="C556" t="inlineStr">
        <is>
          <t>POS Purchase Gosforth East Plaza *7363</t>
        </is>
      </c>
      <c r="D556" t="inlineStr">
        <is>
          <t>485442</t>
        </is>
      </c>
      <c r="E556" s="5" t="n">
        <v>7</v>
      </c>
      <c r="G556" s="5" t="n">
        <v>655.54</v>
      </c>
      <c r="H556" t="inlineStr">
        <is>
          <t>Vehicle, Fuel &amp; Travel (incl. tolls)</t>
        </is>
      </c>
      <c r="I556" t="inlineStr">
        <is>
          <t>EXPENSE</t>
        </is>
      </c>
    </row>
    <row r="557">
      <c r="A557" s="4" t="n">
        <v>45512</v>
      </c>
      <c r="B557" t="inlineStr">
        <is>
          <t>FNB</t>
        </is>
      </c>
      <c r="C557" t="inlineStr">
        <is>
          <t>POS Purchase Gosforth East Plaza *7363</t>
        </is>
      </c>
      <c r="D557" t="inlineStr">
        <is>
          <t>485442</t>
        </is>
      </c>
      <c r="E557" s="5" t="n">
        <v>7</v>
      </c>
      <c r="G557" s="5" t="n">
        <v>648.54</v>
      </c>
      <c r="H557" t="inlineStr">
        <is>
          <t>Vehicle, Fuel &amp; Travel (incl. tolls)</t>
        </is>
      </c>
      <c r="I557" t="inlineStr">
        <is>
          <t>EXPENSE</t>
        </is>
      </c>
    </row>
    <row r="558">
      <c r="A558" s="4" t="n">
        <v>45512</v>
      </c>
      <c r="B558" t="inlineStr">
        <is>
          <t>FNB</t>
        </is>
      </c>
      <c r="C558" t="inlineStr">
        <is>
          <t>POS Purchase Gosforth East Plaza *7363</t>
        </is>
      </c>
      <c r="D558" t="inlineStr">
        <is>
          <t>485442</t>
        </is>
      </c>
      <c r="E558" s="5" t="n">
        <v>7</v>
      </c>
      <c r="G558" s="5" t="n">
        <v>641.54</v>
      </c>
      <c r="H558" t="inlineStr">
        <is>
          <t>Vehicle, Fuel &amp; Travel (incl. tolls)</t>
        </is>
      </c>
      <c r="I558" t="inlineStr">
        <is>
          <t>EXPENSE</t>
        </is>
      </c>
    </row>
    <row r="559">
      <c r="A559" s="4" t="n">
        <v>45512</v>
      </c>
      <c r="B559" t="inlineStr">
        <is>
          <t>FNB</t>
        </is>
      </c>
      <c r="C559" t="inlineStr">
        <is>
          <t>POS Purchase Boxer Spr Kliptown *7363</t>
        </is>
      </c>
      <c r="D559" t="inlineStr">
        <is>
          <t>485442</t>
        </is>
      </c>
      <c r="E559" s="5" t="n">
        <v>42.97</v>
      </c>
      <c r="G559" s="5" t="n">
        <v>598.5700000000001</v>
      </c>
      <c r="H559" t="inlineStr">
        <is>
          <t>Uncategorized (needs review)</t>
        </is>
      </c>
      <c r="I559" t="inlineStr">
        <is>
          <t>UNCATEGORIZED</t>
        </is>
      </c>
    </row>
    <row r="560">
      <c r="A560" s="4" t="n">
        <v>45513</v>
      </c>
      <c r="B560" t="inlineStr">
        <is>
          <t>Capitec</t>
        </is>
      </c>
      <c r="C560" t="inlineStr">
        <is>
          <t>POS Local Purchase SASOL VIKING Johannesburg AUTH ID 377000</t>
        </is>
      </c>
      <c r="D560" t="inlineStr">
        <is>
          <t>0000000000008213</t>
        </is>
      </c>
      <c r="E560" s="5" t="n">
        <v>82.90000000000001</v>
      </c>
      <c r="G560" s="5" t="n">
        <v>-27787.93</v>
      </c>
      <c r="H560" t="inlineStr">
        <is>
          <t>Uncategorized (needs review)</t>
        </is>
      </c>
      <c r="I560" t="inlineStr">
        <is>
          <t>UNCATEGORIZED</t>
        </is>
      </c>
    </row>
    <row r="561">
      <c r="A561" s="4" t="n">
        <v>45513</v>
      </c>
      <c r="B561" t="inlineStr">
        <is>
          <t>Capitec</t>
        </is>
      </c>
      <c r="C561" t="inlineStr">
        <is>
          <t>Fuel Purchase SASOL VIKING Johannesburg AUTH ID 384433</t>
        </is>
      </c>
      <c r="D561" t="inlineStr">
        <is>
          <t>0000000000008213</t>
        </is>
      </c>
      <c r="E561" s="5" t="n">
        <v>346.65</v>
      </c>
      <c r="G561" s="5" t="n">
        <v>-28134.58</v>
      </c>
      <c r="H561" t="inlineStr">
        <is>
          <t>Vehicle, Fuel &amp; Travel (incl. tolls)</t>
        </is>
      </c>
      <c r="I561" t="inlineStr">
        <is>
          <t>EXPENSE</t>
        </is>
      </c>
    </row>
    <row r="562">
      <c r="A562" s="4" t="n">
        <v>45513</v>
      </c>
      <c r="B562" t="inlineStr">
        <is>
          <t>Capitec</t>
        </is>
      </c>
      <c r="C562" t="inlineStr">
        <is>
          <t>Outward EFT COST TYIKANA RAF INVO001848 DLI TYIKANA To 6251992 7068 250655</t>
        </is>
      </c>
      <c r="D562" t="inlineStr"/>
      <c r="E562" s="5" t="n">
        <v>5814.92</v>
      </c>
      <c r="G562" s="5" t="n">
        <v>-33951.5</v>
      </c>
      <c r="H562" t="inlineStr">
        <is>
          <t>Legal Disbursements &amp; Counsel Fees (Sheriff/Advocate/LPC/RAF/Conveyancer)</t>
        </is>
      </c>
      <c r="I562" t="inlineStr">
        <is>
          <t>EXPENSE</t>
        </is>
      </c>
    </row>
    <row r="563">
      <c r="A563" s="4" t="n">
        <v>45513</v>
      </c>
      <c r="B563" t="inlineStr">
        <is>
          <t>Capitec</t>
        </is>
      </c>
      <c r="C563" t="inlineStr">
        <is>
          <t>Bank Fee (transaction fee)</t>
        </is>
      </c>
      <c r="D563" t="inlineStr"/>
      <c r="E563" s="5" t="n">
        <v>2</v>
      </c>
      <c r="G563" s="5" t="n">
        <v>-33951.5</v>
      </c>
      <c r="H563" t="inlineStr">
        <is>
          <t>Bank Charges &amp; Interest</t>
        </is>
      </c>
      <c r="I563" t="inlineStr">
        <is>
          <t>EXPENSE</t>
        </is>
      </c>
    </row>
    <row r="564">
      <c r="A564" s="4" t="n">
        <v>45514</v>
      </c>
      <c r="B564" t="inlineStr">
        <is>
          <t>Capitec</t>
        </is>
      </c>
      <c r="C564" t="inlineStr">
        <is>
          <t>POS Local Purchase Shoprite Pritchard Str JOHANNESBU AUTH ID 102264</t>
        </is>
      </c>
      <c r="D564" t="inlineStr">
        <is>
          <t>0000000000008213</t>
        </is>
      </c>
      <c r="E564" s="5" t="n">
        <v>202.17</v>
      </c>
      <c r="G564" s="5" t="n">
        <v>-34153.67</v>
      </c>
      <c r="H564" t="inlineStr">
        <is>
          <t>Possible Personal / Drawings (flagged - not yet classified as business or personal)</t>
        </is>
      </c>
      <c r="I564" t="inlineStr">
        <is>
          <t>DRAWINGS</t>
        </is>
      </c>
    </row>
    <row r="565">
      <c r="A565" s="4" t="n">
        <v>45514</v>
      </c>
      <c r="B565" t="inlineStr">
        <is>
          <t>Capitec</t>
        </is>
      </c>
      <c r="C565" t="inlineStr">
        <is>
          <t>Cash Portion of Loca Shoprite Pritchard Str -2,00 JOHANNESBU AUTH ID 102264</t>
        </is>
      </c>
      <c r="D565" t="inlineStr">
        <is>
          <t>0000000000008213</t>
        </is>
      </c>
      <c r="E565" s="5" t="n">
        <v>250</v>
      </c>
      <c r="G565" s="5" t="n">
        <v>-34405.67</v>
      </c>
      <c r="H565" t="inlineStr">
        <is>
          <t>Bank Charges &amp; Interest</t>
        </is>
      </c>
      <c r="I565" t="inlineStr">
        <is>
          <t>EXPENSE</t>
        </is>
      </c>
    </row>
    <row r="566">
      <c r="A566" s="4" t="n">
        <v>45514</v>
      </c>
      <c r="B566" t="inlineStr">
        <is>
          <t>Capitec</t>
        </is>
      </c>
      <c r="C566" t="inlineStr">
        <is>
          <t>Bank Fee (transaction fee)</t>
        </is>
      </c>
      <c r="D566" t="inlineStr"/>
      <c r="E566" s="5" t="n">
        <v>2</v>
      </c>
      <c r="G566" s="5" t="n">
        <v>-34405.67</v>
      </c>
      <c r="H566" t="inlineStr">
        <is>
          <t>Bank Charges &amp; Interest</t>
        </is>
      </c>
      <c r="I566" t="inlineStr">
        <is>
          <t>EXPENSE</t>
        </is>
      </c>
    </row>
    <row r="567">
      <c r="A567" s="4" t="n">
        <v>45514</v>
      </c>
      <c r="B567" t="inlineStr">
        <is>
          <t>Capitec</t>
        </is>
      </c>
      <c r="C567" t="inlineStr">
        <is>
          <t>Fuel Purchase SHELL ULTRA CITY Johannesburg AUT H ID 135892</t>
        </is>
      </c>
      <c r="D567" t="inlineStr">
        <is>
          <t>0000000000008213</t>
        </is>
      </c>
      <c r="E567" s="5" t="n">
        <v>231.1</v>
      </c>
      <c r="G567" s="5" t="n">
        <v>-34636.77</v>
      </c>
      <c r="H567" t="inlineStr">
        <is>
          <t>Vehicle, Fuel &amp; Travel (incl. tolls)</t>
        </is>
      </c>
      <c r="I567" t="inlineStr">
        <is>
          <t>EXPENSE</t>
        </is>
      </c>
    </row>
    <row r="568">
      <c r="A568" s="4" t="n">
        <v>45516</v>
      </c>
      <c r="B568" t="inlineStr">
        <is>
          <t>FNB</t>
        </is>
      </c>
      <c r="C568" t="inlineStr">
        <is>
          <t>FNB App Transfer From Lit/24 /Mhlanga Gb</t>
        </is>
      </c>
      <c r="D568" t="inlineStr"/>
      <c r="F568" s="5" t="n">
        <v>2500</v>
      </c>
      <c r="G568" s="5" t="n">
        <v>3098.57</v>
      </c>
      <c r="H568" t="inlineStr">
        <is>
          <t>Fee Income Received</t>
        </is>
      </c>
      <c r="I568" t="inlineStr">
        <is>
          <t>INCOME</t>
        </is>
      </c>
    </row>
    <row r="569">
      <c r="A569" s="4" t="n">
        <v>45516</v>
      </c>
      <c r="B569" t="inlineStr">
        <is>
          <t>FNB</t>
        </is>
      </c>
      <c r="C569" t="inlineStr">
        <is>
          <t>Send Money App Dr Send</t>
        </is>
      </c>
      <c r="D569" t="inlineStr">
        <is>
          <t>27838772771</t>
        </is>
      </c>
      <c r="E569" s="5" t="n">
        <v>1500</v>
      </c>
      <c r="G569" s="5" t="n">
        <v>1598.57</v>
      </c>
      <c r="H569" t="inlineStr">
        <is>
          <t>Possible Personal / Drawings (flagged - not yet classified as business or personal)</t>
        </is>
      </c>
      <c r="I569" t="inlineStr">
        <is>
          <t>DRAWINGS</t>
        </is>
      </c>
    </row>
    <row r="570">
      <c r="A570" s="4" t="n">
        <v>45516</v>
      </c>
      <c r="B570" t="inlineStr">
        <is>
          <t>FNB</t>
        </is>
      </c>
      <c r="C570" t="inlineStr">
        <is>
          <t>FNB App Prepaid Airtime</t>
        </is>
      </c>
      <c r="D570" t="inlineStr">
        <is>
          <t>27813556826</t>
        </is>
      </c>
      <c r="E570" s="5" t="n">
        <v>50</v>
      </c>
      <c r="G570" s="5" t="n">
        <v>1548.57</v>
      </c>
      <c r="H570" t="inlineStr">
        <is>
          <t>Telecoms, IT &amp; Subscriptions</t>
        </is>
      </c>
      <c r="I570" t="inlineStr">
        <is>
          <t>EXPENSE</t>
        </is>
      </c>
    </row>
    <row r="571">
      <c r="A571" s="4" t="n">
        <v>45516</v>
      </c>
      <c r="B571" t="inlineStr">
        <is>
          <t>FNB</t>
        </is>
      </c>
      <c r="C571" t="inlineStr">
        <is>
          <t>POS Purchase Uber *7363</t>
        </is>
      </c>
      <c r="D571" t="inlineStr">
        <is>
          <t>485442</t>
        </is>
      </c>
      <c r="E571" s="5" t="n">
        <v>256.3</v>
      </c>
      <c r="G571" s="5" t="n">
        <v>1292.27</v>
      </c>
      <c r="H571" t="inlineStr">
        <is>
          <t>Possible Personal / Drawings (flagged - not yet classified as business or personal)</t>
        </is>
      </c>
      <c r="I571" t="inlineStr">
        <is>
          <t>DRAWINGS</t>
        </is>
      </c>
    </row>
    <row r="572">
      <c r="A572" s="4" t="n">
        <v>45517</v>
      </c>
      <c r="B572" t="inlineStr">
        <is>
          <t>Capitec</t>
        </is>
      </c>
      <c r="C572" t="inlineStr">
        <is>
          <t>POS Local Purchase 13 Louis Pasteur Medical CEN PRETORI AUTH ID 576221</t>
        </is>
      </c>
      <c r="D572" t="inlineStr">
        <is>
          <t>00000000000082</t>
        </is>
      </c>
      <c r="E572" s="5" t="n">
        <v>20</v>
      </c>
      <c r="G572" s="5" t="n">
        <v>-27705.03</v>
      </c>
      <c r="H572" t="inlineStr">
        <is>
          <t>Uncategorized (needs review)</t>
        </is>
      </c>
      <c r="I572" t="inlineStr">
        <is>
          <t>UNCATEGORIZED</t>
        </is>
      </c>
    </row>
    <row r="573">
      <c r="A573" s="4" t="n">
        <v>45517</v>
      </c>
      <c r="B573" t="inlineStr">
        <is>
          <t>Capitec</t>
        </is>
      </c>
      <c r="C573" t="inlineStr">
        <is>
          <t>Fuel Purchase BP TSAKANE BRAKPAN =231.10 AUTH ID 699620</t>
        </is>
      </c>
      <c r="D573" t="inlineStr">
        <is>
          <t>0000000000008213</t>
        </is>
      </c>
      <c r="E573" s="5" t="n">
        <v>231.1</v>
      </c>
      <c r="G573" s="5" t="n">
        <v>-34867.87</v>
      </c>
      <c r="H573" t="inlineStr">
        <is>
          <t>Vehicle, Fuel &amp; Travel (incl. tolls)</t>
        </is>
      </c>
      <c r="I573" t="inlineStr">
        <is>
          <t>EXPENSE</t>
        </is>
      </c>
    </row>
    <row r="574">
      <c r="A574" s="4" t="n">
        <v>45517</v>
      </c>
      <c r="B574" t="inlineStr">
        <is>
          <t>Capitec</t>
        </is>
      </c>
      <c r="C574" t="inlineStr">
        <is>
          <t>CASH DEPOSIT (ATM) LIT-24.KELU</t>
        </is>
      </c>
      <c r="D574" t="inlineStr"/>
      <c r="F574" s="5" t="n">
        <v>9100</v>
      </c>
      <c r="G574" s="5" t="n">
        <v>-25877.07</v>
      </c>
      <c r="H574" t="inlineStr">
        <is>
          <t>Fee Income Received</t>
        </is>
      </c>
      <c r="I574" t="inlineStr">
        <is>
          <t>INCOME</t>
        </is>
      </c>
    </row>
    <row r="575">
      <c r="A575" s="4" t="n">
        <v>45517</v>
      </c>
      <c r="B575" t="inlineStr">
        <is>
          <t>Capitec</t>
        </is>
      </c>
      <c r="C575" t="inlineStr">
        <is>
          <t>Bank Fee (transaction fee)</t>
        </is>
      </c>
      <c r="D575" t="inlineStr"/>
      <c r="E575" s="5" t="n">
        <v>109.2</v>
      </c>
      <c r="G575" s="5" t="n">
        <v>-25877.07</v>
      </c>
      <c r="H575" t="inlineStr">
        <is>
          <t>Bank Charges &amp; Interest</t>
        </is>
      </c>
      <c r="I575" t="inlineStr">
        <is>
          <t>EXPENSE</t>
        </is>
      </c>
    </row>
    <row r="576">
      <c r="A576" s="4" t="n">
        <v>45517</v>
      </c>
      <c r="B576" t="inlineStr">
        <is>
          <t>Capitec</t>
        </is>
      </c>
      <c r="C576" t="inlineStr">
        <is>
          <t>CASH DEPOSIT (ATM) LIT.24.KELU</t>
        </is>
      </c>
      <c r="D576" t="inlineStr"/>
      <c r="F576" s="5" t="n">
        <v>11000</v>
      </c>
      <c r="G576" s="5" t="n">
        <v>-15009.07</v>
      </c>
      <c r="H576" t="inlineStr">
        <is>
          <t>Fee Income Received</t>
        </is>
      </c>
      <c r="I576" t="inlineStr">
        <is>
          <t>INCOME</t>
        </is>
      </c>
    </row>
    <row r="577">
      <c r="A577" s="4" t="n">
        <v>45517</v>
      </c>
      <c r="B577" t="inlineStr">
        <is>
          <t>Capitec</t>
        </is>
      </c>
      <c r="C577" t="inlineStr">
        <is>
          <t>Bank Fee (transaction fee)</t>
        </is>
      </c>
      <c r="D577" t="inlineStr"/>
      <c r="E577" s="5" t="n">
        <v>132</v>
      </c>
      <c r="G577" s="5" t="n">
        <v>-15009.07</v>
      </c>
      <c r="H577" t="inlineStr">
        <is>
          <t>Bank Charges &amp; Interest</t>
        </is>
      </c>
      <c r="I577" t="inlineStr">
        <is>
          <t>EXPENSE</t>
        </is>
      </c>
    </row>
    <row r="578">
      <c r="A578" s="4" t="n">
        <v>45517</v>
      </c>
      <c r="B578" t="inlineStr">
        <is>
          <t>Capitec</t>
        </is>
      </c>
      <c r="C578" t="inlineStr">
        <is>
          <t>STP Inw Pmt IW SWFA INTN: 27708462 EXTN:240813GRID000108 MN Dlamini Inw STP SHA Fees</t>
        </is>
      </c>
      <c r="D578" t="inlineStr"/>
      <c r="F578" s="5" t="n">
        <v>2500</v>
      </c>
      <c r="G578" s="5" t="n">
        <v>-12859.07</v>
      </c>
      <c r="H578" t="inlineStr">
        <is>
          <t>Fee Income Received</t>
        </is>
      </c>
      <c r="I578" t="inlineStr">
        <is>
          <t>INCOME</t>
        </is>
      </c>
    </row>
    <row r="579">
      <c r="A579" s="4" t="n">
        <v>45517</v>
      </c>
      <c r="B579" t="inlineStr">
        <is>
          <t>Capitec</t>
        </is>
      </c>
      <c r="C579" t="inlineStr">
        <is>
          <t>Bank Fee (transaction fee)</t>
        </is>
      </c>
      <c r="D579" t="inlineStr"/>
      <c r="E579" s="5" t="n">
        <v>350</v>
      </c>
      <c r="G579" s="5" t="n">
        <v>-12859.07</v>
      </c>
      <c r="H579" t="inlineStr">
        <is>
          <t>Bank Charges &amp; Interest</t>
        </is>
      </c>
      <c r="I579" t="inlineStr">
        <is>
          <t>EXPENSE</t>
        </is>
      </c>
    </row>
    <row r="580">
      <c r="A580" s="4" t="n">
        <v>45518</v>
      </c>
      <c r="B580" t="inlineStr">
        <is>
          <t>Capitec</t>
        </is>
      </c>
      <c r="C580" t="inlineStr">
        <is>
          <t>POS Local Purchase Game JHB City JOHANNESBURG AUTH | D 898096</t>
        </is>
      </c>
      <c r="D580" t="inlineStr">
        <is>
          <t>0000000000008213</t>
        </is>
      </c>
      <c r="E580" s="5" t="n">
        <v>38.99</v>
      </c>
      <c r="G580" s="5" t="n">
        <v>-12898.06</v>
      </c>
      <c r="H580" t="inlineStr">
        <is>
          <t>Possible Personal / Drawings (flagged - not yet classified as business or personal)</t>
        </is>
      </c>
      <c r="I580" t="inlineStr">
        <is>
          <t>DRAWINGS</t>
        </is>
      </c>
    </row>
    <row r="581">
      <c r="A581" s="4" t="n">
        <v>45518</v>
      </c>
      <c r="B581" t="inlineStr">
        <is>
          <t>Capitec</t>
        </is>
      </c>
      <c r="C581" t="inlineStr">
        <is>
          <t>POS Local Purchase Shoprite Pritchard Str JOHANNESBU AUTH ID 840323</t>
        </is>
      </c>
      <c r="D581" t="inlineStr">
        <is>
          <t>0000000000008213</t>
        </is>
      </c>
      <c r="E581" s="5" t="n">
        <v>441.13</v>
      </c>
      <c r="G581" s="5" t="n">
        <v>-13339.19</v>
      </c>
      <c r="H581" t="inlineStr">
        <is>
          <t>Possible Personal / Drawings (flagged - not yet classified as business or personal)</t>
        </is>
      </c>
      <c r="I581" t="inlineStr">
        <is>
          <t>DRAWINGS</t>
        </is>
      </c>
    </row>
    <row r="582">
      <c r="A582" s="4" t="n">
        <v>45518</v>
      </c>
      <c r="B582" t="inlineStr">
        <is>
          <t>Capitec</t>
        </is>
      </c>
      <c r="C582" t="inlineStr">
        <is>
          <t>Outward EFT LIT 24 NJOTINI sheriff 16454 2024 To 2965984 0510 01</t>
        </is>
      </c>
      <c r="D582" t="inlineStr"/>
      <c r="E582" s="5" t="n">
        <v>400</v>
      </c>
      <c r="G582" s="5" t="n">
        <v>-13741.19</v>
      </c>
      <c r="H582" t="inlineStr">
        <is>
          <t>Legal Disbursements &amp; Counsel Fees (Sheriff/Advocate/LPC/RAF/Conveyancer)</t>
        </is>
      </c>
      <c r="I582" t="inlineStr">
        <is>
          <t>EXPENSE</t>
        </is>
      </c>
    </row>
    <row r="583">
      <c r="A583" s="4" t="n">
        <v>45518</v>
      </c>
      <c r="B583" t="inlineStr">
        <is>
          <t>Capitec</t>
        </is>
      </c>
      <c r="C583" t="inlineStr">
        <is>
          <t>Bank Fee (transaction fee)</t>
        </is>
      </c>
      <c r="D583" t="inlineStr"/>
      <c r="E583" s="5" t="n">
        <v>2</v>
      </c>
      <c r="G583" s="5" t="n">
        <v>-13741.19</v>
      </c>
      <c r="H583" t="inlineStr">
        <is>
          <t>Bank Charges &amp; Interest</t>
        </is>
      </c>
      <c r="I583" t="inlineStr">
        <is>
          <t>EXPENSE</t>
        </is>
      </c>
    </row>
    <row r="584">
      <c r="A584" s="4" t="n">
        <v>45518</v>
      </c>
      <c r="B584" t="inlineStr">
        <is>
          <t>FNB</t>
        </is>
      </c>
      <c r="C584" t="inlineStr">
        <is>
          <t>Send Money App Dr Send</t>
        </is>
      </c>
      <c r="D584" t="inlineStr">
        <is>
          <t>27791904674</t>
        </is>
      </c>
      <c r="E584" s="5" t="n">
        <v>300</v>
      </c>
      <c r="G584" s="5" t="n">
        <v>992.27</v>
      </c>
      <c r="H584" t="inlineStr">
        <is>
          <t>Possible Personal / Drawings (flagged - not yet classified as business or personal)</t>
        </is>
      </c>
      <c r="I584" t="inlineStr">
        <is>
          <t>DRAWINGS</t>
        </is>
      </c>
    </row>
    <row r="585">
      <c r="A585" s="4" t="n">
        <v>45519</v>
      </c>
      <c r="B585" t="inlineStr">
        <is>
          <t>Capitec</t>
        </is>
      </c>
      <c r="C585" t="inlineStr">
        <is>
          <t>POS Local Purchase Shoprite Maboneng JOHANNESBURG AU TH ID 731640</t>
        </is>
      </c>
      <c r="D585" t="inlineStr">
        <is>
          <t>0000000000008213</t>
        </is>
      </c>
      <c r="E585" s="5" t="n">
        <v>411.88</v>
      </c>
      <c r="G585" s="5" t="n">
        <v>-14153.07</v>
      </c>
      <c r="H585" t="inlineStr">
        <is>
          <t>Possible Personal / Drawings (flagged - not yet classified as business or personal)</t>
        </is>
      </c>
      <c r="I585" t="inlineStr">
        <is>
          <t>DRAWINGS</t>
        </is>
      </c>
    </row>
    <row r="586">
      <c r="A586" s="4" t="n">
        <v>45519</v>
      </c>
      <c r="B586" t="inlineStr">
        <is>
          <t>Capitec</t>
        </is>
      </c>
      <c r="C586" t="inlineStr">
        <is>
          <t>CASH DEPOSIT (ATM) lit-24-kelu</t>
        </is>
      </c>
      <c r="D586" t="inlineStr"/>
      <c r="F586" s="5" t="n">
        <v>9900</v>
      </c>
      <c r="G586" s="5" t="n">
        <v>-4371.87</v>
      </c>
      <c r="H586" t="inlineStr">
        <is>
          <t>Fee Income Received</t>
        </is>
      </c>
      <c r="I586" t="inlineStr">
        <is>
          <t>INCOME</t>
        </is>
      </c>
    </row>
    <row r="587">
      <c r="A587" s="4" t="n">
        <v>45519</v>
      </c>
      <c r="B587" t="inlineStr">
        <is>
          <t>Capitec</t>
        </is>
      </c>
      <c r="C587" t="inlineStr">
        <is>
          <t>Bank Fee (transaction fee)</t>
        </is>
      </c>
      <c r="D587" t="inlineStr"/>
      <c r="E587" s="5" t="n">
        <v>118.8</v>
      </c>
      <c r="G587" s="5" t="n">
        <v>-4371.87</v>
      </c>
      <c r="H587" t="inlineStr">
        <is>
          <t>Bank Charges &amp; Interest</t>
        </is>
      </c>
      <c r="I587" t="inlineStr">
        <is>
          <t>EXPENSE</t>
        </is>
      </c>
    </row>
    <row r="588">
      <c r="A588" s="4" t="n">
        <v>45519</v>
      </c>
      <c r="B588" t="inlineStr">
        <is>
          <t>Capitec</t>
        </is>
      </c>
      <c r="C588" t="inlineStr">
        <is>
          <t>******006073** = ** Adv Khumalo 24KELU BMKO9 2024DLI KELU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21/11/2024 25GVL5UDL46 Date 01/09/2024 Contact 0860 309 250 for verification Account No. 1051597447 Statement No. 00003 Page: 000003 joe | owe | nemmemg || |e</t>
        </is>
      </c>
      <c r="D588" t="inlineStr"/>
      <c r="E588" s="5" t="n">
        <v>21000</v>
      </c>
      <c r="G588" s="5" t="n">
        <v>-25378.37</v>
      </c>
      <c r="H588" t="inlineStr">
        <is>
          <t>Legal Disbursements &amp; Counsel Fees (Sheriff/Advocate/LPC/RAF/Conveyancer)</t>
        </is>
      </c>
      <c r="I588" t="inlineStr">
        <is>
          <t>EXPENSE</t>
        </is>
      </c>
    </row>
    <row r="589">
      <c r="A589" s="4" t="n">
        <v>45519</v>
      </c>
      <c r="B589" t="inlineStr">
        <is>
          <t>Capitec</t>
        </is>
      </c>
      <c r="C589" t="inlineStr">
        <is>
          <t>Bank Fee (transaction fee)</t>
        </is>
      </c>
      <c r="D589" t="inlineStr"/>
      <c r="E589" s="5" t="n">
        <v>6.5</v>
      </c>
      <c r="G589" s="5" t="n">
        <v>-25378.37</v>
      </c>
      <c r="H589" t="inlineStr">
        <is>
          <t>Bank Charges &amp; Interest</t>
        </is>
      </c>
      <c r="I589" t="inlineStr">
        <is>
          <t>EXPENSE</t>
        </is>
      </c>
    </row>
    <row r="590">
      <c r="A590" s="4" t="n">
        <v>45519</v>
      </c>
      <c r="B590" t="inlineStr">
        <is>
          <t>FNB</t>
        </is>
      </c>
      <c r="C590" t="inlineStr">
        <is>
          <t>Magtape Debit Advance Ps292134729 Netcash</t>
        </is>
      </c>
      <c r="D590" t="inlineStr"/>
      <c r="E590" s="5" t="n">
        <v>580</v>
      </c>
      <c r="G590" s="5" t="n">
        <v>412.27</v>
      </c>
      <c r="H590" t="inlineStr">
        <is>
          <t>Loan Repayments / Advances (Financing)</t>
        </is>
      </c>
      <c r="I590" t="inlineStr">
        <is>
          <t>FINANCING</t>
        </is>
      </c>
    </row>
    <row r="591">
      <c r="A591" s="4" t="n">
        <v>45520</v>
      </c>
      <c r="B591" t="inlineStr">
        <is>
          <t>Capitec</t>
        </is>
      </c>
      <c r="C591" t="inlineStr">
        <is>
          <t>POS Local Purchase GALITOS INNER COURT Johannesburg AUTH ID 143517</t>
        </is>
      </c>
      <c r="D591" t="inlineStr">
        <is>
          <t>0000000000008213</t>
        </is>
      </c>
      <c r="E591" s="5" t="n">
        <v>132</v>
      </c>
      <c r="G591" s="5" t="n">
        <v>-25510.37</v>
      </c>
      <c r="H591" t="inlineStr">
        <is>
          <t>Uncategorized (needs review)</t>
        </is>
      </c>
      <c r="I591" t="inlineStr">
        <is>
          <t>UNCATEGORIZED</t>
        </is>
      </c>
    </row>
    <row r="592">
      <c r="A592" s="4" t="n">
        <v>45520</v>
      </c>
      <c r="B592" t="inlineStr">
        <is>
          <t>Capitec</t>
        </is>
      </c>
      <c r="C592" t="inlineStr">
        <is>
          <t>ATM Cash Withdrawal</t>
        </is>
      </c>
      <c r="D592" t="inlineStr"/>
      <c r="E592" s="5" t="n">
        <v>2700</v>
      </c>
      <c r="G592" s="5" t="n">
        <v>-28852.87</v>
      </c>
      <c r="H592" t="inlineStr">
        <is>
          <t>Possible Personal / Drawings (flagged - not yet classified as business or personal)</t>
        </is>
      </c>
      <c r="I592" t="inlineStr">
        <is>
          <t>DRAWINGS</t>
        </is>
      </c>
    </row>
    <row r="593">
      <c r="A593" s="4" t="n">
        <v>45520</v>
      </c>
      <c r="B593" t="inlineStr">
        <is>
          <t>Capitec</t>
        </is>
      </c>
      <c r="C593" t="inlineStr">
        <is>
          <t>Bank Fee (transaction fee)</t>
        </is>
      </c>
      <c r="D593" t="inlineStr"/>
      <c r="E593" s="5" t="n">
        <v>30</v>
      </c>
      <c r="G593" s="5" t="n">
        <v>-28852.87</v>
      </c>
      <c r="H593" t="inlineStr">
        <is>
          <t>Bank Charges &amp; Interest</t>
        </is>
      </c>
      <c r="I593" t="inlineStr">
        <is>
          <t>EXPENSE</t>
        </is>
      </c>
    </row>
    <row r="594">
      <c r="A594" s="4" t="n">
        <v>45520</v>
      </c>
      <c r="B594" t="inlineStr">
        <is>
          <t>FNB</t>
        </is>
      </c>
      <c r="C594" t="inlineStr">
        <is>
          <t>POS Purchase N1 Grasmere *7363</t>
        </is>
      </c>
      <c r="D594" t="inlineStr">
        <is>
          <t>485442</t>
        </is>
      </c>
      <c r="E594" s="5" t="n">
        <v>13</v>
      </c>
      <c r="G594" s="5" t="n">
        <v>399.27</v>
      </c>
      <c r="H594" t="inlineStr">
        <is>
          <t>Uncategorized (needs review)</t>
        </is>
      </c>
      <c r="I594" t="inlineStr">
        <is>
          <t>UNCATEGORIZED</t>
        </is>
      </c>
    </row>
    <row r="595">
      <c r="A595" s="4" t="n">
        <v>45521</v>
      </c>
      <c r="B595" t="inlineStr">
        <is>
          <t>Capitec</t>
        </is>
      </c>
      <c r="C595" t="inlineStr">
        <is>
          <t>POS Local Purchase Payflex SANDTON AUTH ID 459704</t>
        </is>
      </c>
      <c r="D595" t="inlineStr">
        <is>
          <t>0000000000008213</t>
        </is>
      </c>
      <c r="E595" s="5" t="n">
        <v>612.5</v>
      </c>
      <c r="G595" s="5" t="n">
        <v>-26122.87</v>
      </c>
      <c r="H595" t="inlineStr">
        <is>
          <t>Possible Personal / Drawings (flagged - not yet classified as business or personal)</t>
        </is>
      </c>
      <c r="I595" t="inlineStr">
        <is>
          <t>DRAWINGS</t>
        </is>
      </c>
    </row>
    <row r="596">
      <c r="A596" s="4" t="n">
        <v>45521</v>
      </c>
      <c r="B596" t="inlineStr">
        <is>
          <t>Capitec</t>
        </is>
      </c>
      <c r="C596" t="inlineStr">
        <is>
          <t>Fuel Purchase SHELL ULTRA CITY Johannesburg AUT H ID 681253</t>
        </is>
      </c>
      <c r="D596" t="inlineStr">
        <is>
          <t>0000000000008213</t>
        </is>
      </c>
      <c r="E596" s="5" t="n">
        <v>231.1</v>
      </c>
      <c r="G596" s="5" t="n">
        <v>-29083.97</v>
      </c>
      <c r="H596" t="inlineStr">
        <is>
          <t>Vehicle, Fuel &amp; Travel (incl. tolls)</t>
        </is>
      </c>
      <c r="I596" t="inlineStr">
        <is>
          <t>EXPENSE</t>
        </is>
      </c>
    </row>
    <row r="597">
      <c r="A597" s="4" t="n">
        <v>45521</v>
      </c>
      <c r="B597" t="inlineStr">
        <is>
          <t>FNB</t>
        </is>
      </c>
      <c r="C597" t="inlineStr">
        <is>
          <t>POS Purchase Liquorshop Pritchar *7363</t>
        </is>
      </c>
      <c r="D597" t="inlineStr">
        <is>
          <t>485442</t>
        </is>
      </c>
      <c r="E597" s="5" t="n">
        <v>53.16</v>
      </c>
      <c r="G597" s="5" t="n">
        <v>346.11</v>
      </c>
      <c r="H597" t="inlineStr">
        <is>
          <t>Possible Personal / Drawings (flagged - not yet classified as business or personal)</t>
        </is>
      </c>
      <c r="I597" t="inlineStr">
        <is>
          <t>DRAWINGS</t>
        </is>
      </c>
    </row>
    <row r="598">
      <c r="A598" s="4" t="n">
        <v>45522</v>
      </c>
      <c r="B598" t="inlineStr">
        <is>
          <t>Capitec</t>
        </is>
      </c>
      <c r="C598" t="inlineStr">
        <is>
          <t>POS Local Purchase MCD Pritchard St (0342 JHB AUTH | D 140400</t>
        </is>
      </c>
      <c r="D598" t="inlineStr">
        <is>
          <t>0000000000008213</t>
        </is>
      </c>
      <c r="E598" s="5" t="n">
        <v>85.40000000000001</v>
      </c>
      <c r="G598" s="5" t="n">
        <v>-29169.37</v>
      </c>
      <c r="H598" t="inlineStr">
        <is>
          <t>Possible Personal / Drawings (flagged - not yet classified as business or personal)</t>
        </is>
      </c>
      <c r="I598" t="inlineStr">
        <is>
          <t>DRAWINGS</t>
        </is>
      </c>
    </row>
    <row r="599">
      <c r="A599" s="4" t="n">
        <v>45522</v>
      </c>
      <c r="B599" t="inlineStr">
        <is>
          <t>Capitec</t>
        </is>
      </c>
      <c r="C599" t="inlineStr">
        <is>
          <t>POS Local Purchase MCD Pritchard St (0342 JHB AUTH | D 138324</t>
        </is>
      </c>
      <c r="D599" t="inlineStr">
        <is>
          <t>0000000000008213</t>
        </is>
      </c>
      <c r="E599" s="5" t="n">
        <v>81.90000000000001</v>
      </c>
      <c r="G599" s="5" t="n">
        <v>-29251.27</v>
      </c>
      <c r="H599" t="inlineStr">
        <is>
          <t>Possible Personal / Drawings (flagged - not yet classified as business or personal)</t>
        </is>
      </c>
      <c r="I599" t="inlineStr">
        <is>
          <t>DRAWINGS</t>
        </is>
      </c>
    </row>
    <row r="600">
      <c r="A600" s="4" t="n">
        <v>45523</v>
      </c>
      <c r="B600" t="inlineStr">
        <is>
          <t>Capitec</t>
        </is>
      </c>
      <c r="C600" t="inlineStr">
        <is>
          <t>Inward EFT Credit LIT24/KELU</t>
        </is>
      </c>
      <c r="D600" t="inlineStr"/>
      <c r="F600" s="5" t="n">
        <v>6300</v>
      </c>
      <c r="G600" s="5" t="n">
        <v>-22951.27</v>
      </c>
      <c r="H600" t="inlineStr">
        <is>
          <t>Fee Income Received</t>
        </is>
      </c>
      <c r="I600" t="inlineStr">
        <is>
          <t>INCOME</t>
        </is>
      </c>
    </row>
    <row r="601">
      <c r="A601" s="4" t="n">
        <v>45523</v>
      </c>
      <c r="B601" t="inlineStr">
        <is>
          <t>FNB</t>
        </is>
      </c>
      <c r="C601" t="inlineStr">
        <is>
          <t>POS Purchase Bolt *7363</t>
        </is>
      </c>
      <c r="D601" t="inlineStr">
        <is>
          <t>485442</t>
        </is>
      </c>
      <c r="E601" s="5" t="n">
        <v>35</v>
      </c>
      <c r="G601" s="5" t="n">
        <v>311.11</v>
      </c>
      <c r="H601" t="inlineStr">
        <is>
          <t>Possible Personal / Drawings (flagged - not yet classified as business or personal)</t>
        </is>
      </c>
      <c r="I601" t="inlineStr">
        <is>
          <t>DRAWINGS</t>
        </is>
      </c>
    </row>
    <row r="602">
      <c r="A602" s="4" t="n">
        <v>45523</v>
      </c>
      <c r="B602" t="inlineStr">
        <is>
          <t>FNB</t>
        </is>
      </c>
      <c r="C602" t="inlineStr">
        <is>
          <t>POS Purchase Trans African Conce *7363</t>
        </is>
      </c>
      <c r="D602" t="inlineStr">
        <is>
          <t>485442</t>
        </is>
      </c>
      <c r="E602" s="5" t="n">
        <v>79</v>
      </c>
      <c r="G602" s="5" t="n">
        <v>232.11</v>
      </c>
      <c r="H602" t="inlineStr">
        <is>
          <t>Uncategorized (needs review)</t>
        </is>
      </c>
      <c r="I602" t="inlineStr">
        <is>
          <t>UNCATEGORIZED</t>
        </is>
      </c>
    </row>
    <row r="603">
      <c r="A603" s="4" t="n">
        <v>45523</v>
      </c>
      <c r="B603" t="inlineStr">
        <is>
          <t>FNB</t>
        </is>
      </c>
      <c r="C603" t="inlineStr">
        <is>
          <t>POS Purchase Trans African Conce *7363</t>
        </is>
      </c>
      <c r="D603" t="inlineStr">
        <is>
          <t>485442</t>
        </is>
      </c>
      <c r="E603" s="5" t="n">
        <v>79</v>
      </c>
      <c r="G603" s="5" t="n">
        <v>153.11</v>
      </c>
      <c r="H603" t="inlineStr">
        <is>
          <t>Uncategorized (needs review)</t>
        </is>
      </c>
      <c r="I603" t="inlineStr">
        <is>
          <t>UNCATEGORIZED</t>
        </is>
      </c>
    </row>
    <row r="604">
      <c r="A604" s="4" t="n">
        <v>45523</v>
      </c>
      <c r="B604" t="inlineStr">
        <is>
          <t>FNB</t>
        </is>
      </c>
      <c r="C604" t="inlineStr">
        <is>
          <t>POS Purchase Uber *7363</t>
        </is>
      </c>
      <c r="D604" t="inlineStr">
        <is>
          <t>485442</t>
        </is>
      </c>
      <c r="E604" s="5" t="n">
        <v>214.79</v>
      </c>
      <c r="G604" s="5" t="n">
        <v>-61.68</v>
      </c>
      <c r="H604" t="inlineStr">
        <is>
          <t>Possible Personal / Drawings (flagged - not yet classified as business or personal)</t>
        </is>
      </c>
      <c r="I604" t="inlineStr">
        <is>
          <t>DRAWINGS</t>
        </is>
      </c>
    </row>
    <row r="605">
      <c r="A605" s="4" t="n">
        <v>45523</v>
      </c>
      <c r="B605" t="inlineStr">
        <is>
          <t>FNB</t>
        </is>
      </c>
      <c r="C605" t="inlineStr">
        <is>
          <t>Dr.Int.Rate 7,00000</t>
        </is>
      </c>
      <c r="D605" t="inlineStr"/>
      <c r="G605" s="5" t="n">
        <v>-61.68</v>
      </c>
      <c r="H605" t="inlineStr">
        <is>
          <t>Bank Charges &amp; Interest</t>
        </is>
      </c>
      <c r="I605" t="inlineStr">
        <is>
          <t>EXPENSE</t>
        </is>
      </c>
    </row>
    <row r="606">
      <c r="A606" s="4" t="n">
        <v>45524</v>
      </c>
      <c r="B606" t="inlineStr">
        <is>
          <t>Capitec</t>
        </is>
      </c>
      <c r="C606" t="inlineStr">
        <is>
          <t>POS Local Purchase PnP Crp Vosloorus VOSLOORUS AUTH ID 136526</t>
        </is>
      </c>
      <c r="D606" t="inlineStr">
        <is>
          <t>0000000000008213</t>
        </is>
      </c>
      <c r="E606" s="5" t="n">
        <v>30.98</v>
      </c>
      <c r="G606" s="5" t="n">
        <v>-22982.25</v>
      </c>
      <c r="H606" t="inlineStr">
        <is>
          <t>Uncategorized (needs review)</t>
        </is>
      </c>
      <c r="I606" t="inlineStr">
        <is>
          <t>UNCATEGORIZED</t>
        </is>
      </c>
    </row>
    <row r="607">
      <c r="A607" s="4" t="n">
        <v>45524</v>
      </c>
      <c r="B607" t="inlineStr">
        <is>
          <t>Capitec</t>
        </is>
      </c>
      <c r="C607" t="inlineStr">
        <is>
          <t>POS Local Purchase FLM Bank City Eatery JOHANNESBURG AUTH ID 282620</t>
        </is>
      </c>
      <c r="D607" t="inlineStr">
        <is>
          <t>0000000000008213</t>
        </is>
      </c>
      <c r="E607" s="5" t="n">
        <v>156.37</v>
      </c>
      <c r="G607" s="5" t="n">
        <v>-23138.62</v>
      </c>
      <c r="H607" t="inlineStr">
        <is>
          <t>Uncategorized (needs review)</t>
        </is>
      </c>
      <c r="I607" t="inlineStr">
        <is>
          <t>UNCATEGORIZED</t>
        </is>
      </c>
    </row>
    <row r="608">
      <c r="A608" s="4" t="n">
        <v>45524</v>
      </c>
      <c r="B608" t="inlineStr">
        <is>
          <t>Capitec</t>
        </is>
      </c>
      <c r="C608" t="inlineStr">
        <is>
          <t>Fuel Purchase ENGEN TEKANE MOTORS Rusloo AUTH | D 099258</t>
        </is>
      </c>
      <c r="D608" t="inlineStr">
        <is>
          <t>0000000000008213</t>
        </is>
      </c>
      <c r="E608" s="5" t="n">
        <v>346.65</v>
      </c>
      <c r="G608" s="5" t="n">
        <v>-23485.27</v>
      </c>
      <c r="H608" t="inlineStr">
        <is>
          <t>Vehicle, Fuel &amp; Travel (incl. tolls)</t>
        </is>
      </c>
      <c r="I608" t="inlineStr">
        <is>
          <t>EXPENSE</t>
        </is>
      </c>
    </row>
    <row r="609">
      <c r="A609" s="4" t="n">
        <v>45524</v>
      </c>
      <c r="B609" t="inlineStr">
        <is>
          <t>Capitec</t>
        </is>
      </c>
      <c r="C609" t="inlineStr">
        <is>
          <t>POS Local Purchase CLICKS PRITCHARD STR Gauteng AUTH ID 747864</t>
        </is>
      </c>
      <c r="D609" t="inlineStr">
        <is>
          <t>0000000000008213</t>
        </is>
      </c>
      <c r="E609" s="5" t="n">
        <v>41.99</v>
      </c>
      <c r="G609" s="5" t="n">
        <v>-23527.26</v>
      </c>
      <c r="H609" t="inlineStr">
        <is>
          <t>Uncategorized (needs review)</t>
        </is>
      </c>
      <c r="I609" t="inlineStr">
        <is>
          <t>UNCATEGORIZED</t>
        </is>
      </c>
    </row>
    <row r="610">
      <c r="A610" s="4" t="n">
        <v>45524</v>
      </c>
      <c r="B610" t="inlineStr">
        <is>
          <t>FNB</t>
        </is>
      </c>
      <c r="C610" t="inlineStr">
        <is>
          <t>Item Fee 1 Items On 24/08/19</t>
        </is>
      </c>
      <c r="D610" t="inlineStr"/>
      <c r="E610" s="5" t="n">
        <v>155</v>
      </c>
      <c r="G610" s="5" t="n">
        <v>-216.68</v>
      </c>
      <c r="H610" t="inlineStr">
        <is>
          <t>Bank Charges &amp; Interest</t>
        </is>
      </c>
      <c r="I610" t="inlineStr">
        <is>
          <t>EXPENSE</t>
        </is>
      </c>
    </row>
    <row r="611">
      <c r="A611" s="4" t="n">
        <v>45524</v>
      </c>
      <c r="B611" t="inlineStr">
        <is>
          <t>FNB</t>
        </is>
      </c>
      <c r="C611" t="inlineStr">
        <is>
          <t>Card POS Unsuccessful F Declined Purch Tran</t>
        </is>
      </c>
      <c r="D611" t="inlineStr">
        <is>
          <t>4854422141927363</t>
        </is>
      </c>
      <c r="E611" s="5" t="n">
        <v>6</v>
      </c>
      <c r="G611" s="5" t="n">
        <v>-222.68</v>
      </c>
      <c r="H611" t="inlineStr">
        <is>
          <t>Bank Charges &amp; Interest</t>
        </is>
      </c>
      <c r="I611" t="inlineStr">
        <is>
          <t>EXPENSE</t>
        </is>
      </c>
    </row>
    <row r="612">
      <c r="A612" s="4" t="n">
        <v>45525</v>
      </c>
      <c r="B612" t="inlineStr">
        <is>
          <t>Capitec</t>
        </is>
      </c>
      <c r="C612" t="inlineStr">
        <is>
          <t>Fuel Purchase SHELL PJ SERVICE STATI Johannesbu AUTH ID 317313</t>
        </is>
      </c>
      <c r="D612" t="inlineStr">
        <is>
          <t>0000000000008213</t>
        </is>
      </c>
      <c r="E612" s="5" t="n">
        <v>231.1</v>
      </c>
      <c r="G612" s="5" t="n">
        <v>-23758.36</v>
      </c>
      <c r="H612" t="inlineStr">
        <is>
          <t>Vehicle, Fuel &amp; Travel (incl. tolls)</t>
        </is>
      </c>
      <c r="I612" t="inlineStr">
        <is>
          <t>EXPENSE</t>
        </is>
      </c>
    </row>
    <row r="613">
      <c r="A613" s="4" t="n">
        <v>45525</v>
      </c>
      <c r="B613" t="inlineStr">
        <is>
          <t>Capitec</t>
        </is>
      </c>
      <c r="C613" t="inlineStr">
        <is>
          <t>Outward EFT DOJ AND CD MOHJHB Nkalane MOHJHB 13983 2022 To 407 7507497 632005</t>
        </is>
      </c>
      <c r="D613" t="inlineStr"/>
      <c r="E613" s="5" t="n">
        <v>3000</v>
      </c>
      <c r="G613" s="5" t="n">
        <v>-26985.36</v>
      </c>
      <c r="H613" t="inlineStr">
        <is>
          <t>Legal Disbursements &amp; Counsel Fees (Sheriff/Advocate/LPC/RAF/Conveyancer)</t>
        </is>
      </c>
      <c r="I613" t="inlineStr">
        <is>
          <t>EXPENSE</t>
        </is>
      </c>
    </row>
    <row r="614">
      <c r="A614" s="4" t="n">
        <v>45525</v>
      </c>
      <c r="B614" t="inlineStr">
        <is>
          <t>Capitec</t>
        </is>
      </c>
      <c r="C614" t="inlineStr">
        <is>
          <t>Bank Fee (transaction fee)</t>
        </is>
      </c>
      <c r="D614" t="inlineStr"/>
      <c r="E614" s="5" t="n">
        <v>2</v>
      </c>
      <c r="G614" s="5" t="n">
        <v>-26985.36</v>
      </c>
      <c r="H614" t="inlineStr">
        <is>
          <t>Bank Charges &amp; Interest</t>
        </is>
      </c>
      <c r="I614" t="inlineStr">
        <is>
          <t>EXPENSE</t>
        </is>
      </c>
    </row>
    <row r="615">
      <c r="A615" s="4" t="n">
        <v>45526</v>
      </c>
      <c r="B615" t="inlineStr">
        <is>
          <t>Capitec</t>
        </is>
      </c>
      <c r="C615" t="inlineStr">
        <is>
          <t>POS Local Purchase HYPER MIDAS JOHANNESBURG AUTH ID 407958</t>
        </is>
      </c>
      <c r="D615" t="inlineStr">
        <is>
          <t>0000000000008213</t>
        </is>
      </c>
      <c r="E615" s="5" t="n">
        <v>225</v>
      </c>
      <c r="G615" s="5" t="n">
        <v>-23983.36</v>
      </c>
      <c r="H615" t="inlineStr">
        <is>
          <t>Vehicle, Fuel &amp; Travel (incl. tolls)</t>
        </is>
      </c>
      <c r="I615" t="inlineStr">
        <is>
          <t>EXPENSE</t>
        </is>
      </c>
    </row>
    <row r="616">
      <c r="A616" s="4" t="n">
        <v>45526</v>
      </c>
      <c r="B616" t="inlineStr">
        <is>
          <t>Capitec</t>
        </is>
      </c>
      <c r="C616" t="inlineStr">
        <is>
          <t>POS Local Purchase GOLDWAGON MOTORS KENSI Johannesbu AUTH ID 875580</t>
        </is>
      </c>
      <c r="D616" t="inlineStr">
        <is>
          <t>0000000000008213</t>
        </is>
      </c>
      <c r="E616" s="5" t="n">
        <v>370</v>
      </c>
      <c r="G616" s="5" t="n">
        <v>-27355.36</v>
      </c>
      <c r="H616" t="inlineStr">
        <is>
          <t>Uncategorized (needs review)</t>
        </is>
      </c>
      <c r="I616" t="inlineStr">
        <is>
          <t>UNCATEGORIZED</t>
        </is>
      </c>
    </row>
    <row r="617">
      <c r="A617" s="4" t="n">
        <v>45526</v>
      </c>
      <c r="B617" t="inlineStr">
        <is>
          <t>Capitec</t>
        </is>
      </c>
      <c r="C617" t="inlineStr">
        <is>
          <t>Outward EFT THINKCOR IPSKOSANA RAF LIT23Mhlanga To 62784035349 250655</t>
        </is>
      </c>
      <c r="D617" t="inlineStr"/>
      <c r="E617" s="5" t="n">
        <v>5000</v>
      </c>
      <c r="G617" s="5" t="n">
        <v>-32357.36</v>
      </c>
      <c r="H617" t="inlineStr">
        <is>
          <t>Legal Disbursements &amp; Counsel Fees (Sheriff/Advocate/LPC/RAF/Conveyancer)</t>
        </is>
      </c>
      <c r="I617" t="inlineStr">
        <is>
          <t>EXPENSE</t>
        </is>
      </c>
    </row>
    <row r="618">
      <c r="A618" s="4" t="n">
        <v>45526</v>
      </c>
      <c r="B618" t="inlineStr">
        <is>
          <t>Capitec</t>
        </is>
      </c>
      <c r="C618" t="inlineStr">
        <is>
          <t>Bank Fee (transaction fee)</t>
        </is>
      </c>
      <c r="D618" t="inlineStr"/>
      <c r="E618" s="5" t="n">
        <v>2</v>
      </c>
      <c r="G618" s="5" t="n">
        <v>-32357.36</v>
      </c>
      <c r="H618" t="inlineStr">
        <is>
          <t>Bank Charges &amp; Interest</t>
        </is>
      </c>
      <c r="I618" t="inlineStr">
        <is>
          <t>EXPENSE</t>
        </is>
      </c>
    </row>
    <row r="619">
      <c r="A619" s="4" t="n">
        <v>45526</v>
      </c>
      <c r="B619" t="inlineStr">
        <is>
          <t>Capitec</t>
        </is>
      </c>
      <c r="C619" t="inlineStr">
        <is>
          <t>22/08/24} CASH DEPOSIT (ATM) LIT.24.KELU</t>
        </is>
      </c>
      <c r="D619" t="inlineStr"/>
      <c r="F619" s="5" t="n">
        <v>9500</v>
      </c>
      <c r="G619" s="5" t="n">
        <v>-22971.36</v>
      </c>
      <c r="H619" t="inlineStr">
        <is>
          <t>Fee Income Received</t>
        </is>
      </c>
      <c r="I619" t="inlineStr">
        <is>
          <t>INCOME</t>
        </is>
      </c>
    </row>
    <row r="620">
      <c r="A620" s="4" t="n">
        <v>45526</v>
      </c>
      <c r="B620" t="inlineStr">
        <is>
          <t>Capitec</t>
        </is>
      </c>
      <c r="C620" t="inlineStr">
        <is>
          <t>Bank Fee (transaction fee)</t>
        </is>
      </c>
      <c r="D620" t="inlineStr"/>
      <c r="E620" s="5" t="n">
        <v>114</v>
      </c>
      <c r="G620" s="5" t="n">
        <v>-22971.36</v>
      </c>
      <c r="H620" t="inlineStr">
        <is>
          <t>Bank Charges &amp; Interest</t>
        </is>
      </c>
      <c r="I620" t="inlineStr">
        <is>
          <t>EXPENSE</t>
        </is>
      </c>
    </row>
    <row r="621">
      <c r="A621" s="4" t="n">
        <v>45526</v>
      </c>
      <c r="B621" t="inlineStr">
        <is>
          <t>FNB</t>
        </is>
      </c>
      <c r="C621" t="inlineStr">
        <is>
          <t>POS Purchase Gosforth East Plaza *7363</t>
        </is>
      </c>
      <c r="D621" t="inlineStr">
        <is>
          <t>485442</t>
        </is>
      </c>
      <c r="E621" s="5" t="n">
        <v>7</v>
      </c>
      <c r="G621" s="5" t="n">
        <v>-229.68</v>
      </c>
      <c r="H621" t="inlineStr">
        <is>
          <t>Vehicle, Fuel &amp; Travel (incl. tolls)</t>
        </is>
      </c>
      <c r="I621" t="inlineStr">
        <is>
          <t>EXPENSE</t>
        </is>
      </c>
    </row>
    <row r="622">
      <c r="A622" s="4" t="n">
        <v>45526</v>
      </c>
      <c r="B622" t="inlineStr">
        <is>
          <t>FNB</t>
        </is>
      </c>
      <c r="C622" t="inlineStr">
        <is>
          <t>POS Purchase Gosforth East Plaza *7363</t>
        </is>
      </c>
      <c r="D622" t="inlineStr">
        <is>
          <t>485442</t>
        </is>
      </c>
      <c r="E622" s="5" t="n">
        <v>7</v>
      </c>
      <c r="G622" s="5" t="n">
        <v>-236.68</v>
      </c>
      <c r="H622" t="inlineStr">
        <is>
          <t>Vehicle, Fuel &amp; Travel (incl. tolls)</t>
        </is>
      </c>
      <c r="I622" t="inlineStr">
        <is>
          <t>EXPENSE</t>
        </is>
      </c>
    </row>
    <row r="623">
      <c r="A623" s="4" t="n">
        <v>45527</v>
      </c>
      <c r="B623" t="inlineStr">
        <is>
          <t>Capitec</t>
        </is>
      </c>
      <c r="C623" t="inlineStr">
        <is>
          <t>POS Local Purchase PEP 6340 Church Street JOHANNESBU AUTH ID 650794</t>
        </is>
      </c>
      <c r="D623" t="inlineStr">
        <is>
          <t>0000000000008213</t>
        </is>
      </c>
      <c r="E623" s="5" t="n">
        <v>29.99</v>
      </c>
      <c r="G623" s="5" t="n">
        <v>-23001.35</v>
      </c>
      <c r="H623" t="inlineStr">
        <is>
          <t>Uncategorized (needs review)</t>
        </is>
      </c>
      <c r="I623" t="inlineStr">
        <is>
          <t>UNCATEGORIZED</t>
        </is>
      </c>
    </row>
    <row r="624">
      <c r="A624" s="4" t="n">
        <v>45527</v>
      </c>
      <c r="B624" t="inlineStr">
        <is>
          <t>Capitec</t>
        </is>
      </c>
      <c r="C624" t="inlineStr">
        <is>
          <t>POS Local Purchase WOOLWORTHS JOHANNESBURG AUTH ID 0 09586</t>
        </is>
      </c>
      <c r="D624" t="inlineStr">
        <is>
          <t>0000000000008213</t>
        </is>
      </c>
      <c r="E624" s="5" t="n">
        <v>124.99</v>
      </c>
      <c r="G624" s="5" t="n">
        <v>-23126.34</v>
      </c>
      <c r="H624" t="inlineStr">
        <is>
          <t>Possible Personal / Drawings (flagged - not yet classified as business or personal)</t>
        </is>
      </c>
      <c r="I624" t="inlineStr">
        <is>
          <t>DRAWINGS</t>
        </is>
      </c>
    </row>
    <row r="625">
      <c r="A625" s="4" t="n">
        <v>45527</v>
      </c>
      <c r="B625" t="inlineStr">
        <is>
          <t>Capitec</t>
        </is>
      </c>
      <c r="C625" t="inlineStr">
        <is>
          <t>23/08/24} CASH DEPOSIT (ATM) LIT.24.KELU</t>
        </is>
      </c>
      <c r="D625" t="inlineStr"/>
      <c r="F625" s="5" t="n">
        <v>9700</v>
      </c>
      <c r="G625" s="5" t="n">
        <v>-15155.6</v>
      </c>
      <c r="H625" t="inlineStr">
        <is>
          <t>Fee Income Received</t>
        </is>
      </c>
      <c r="I625" t="inlineStr">
        <is>
          <t>INCOME</t>
        </is>
      </c>
    </row>
    <row r="626">
      <c r="A626" s="4" t="n">
        <v>45527</v>
      </c>
      <c r="B626" t="inlineStr">
        <is>
          <t>Capitec</t>
        </is>
      </c>
      <c r="C626" t="inlineStr">
        <is>
          <t>Bank Fee (transaction fee)</t>
        </is>
      </c>
      <c r="D626" t="inlineStr"/>
      <c r="E626" s="5" t="n">
        <v>116.4</v>
      </c>
      <c r="G626" s="5" t="n">
        <v>-15155.6</v>
      </c>
      <c r="H626" t="inlineStr">
        <is>
          <t>Bank Charges &amp; Interest</t>
        </is>
      </c>
      <c r="I626" t="inlineStr">
        <is>
          <t>EXPENSE</t>
        </is>
      </c>
    </row>
    <row r="627">
      <c r="A627" s="4" t="n">
        <v>45527</v>
      </c>
      <c r="B627" t="inlineStr">
        <is>
          <t>FNB</t>
        </is>
      </c>
      <c r="C627" t="inlineStr">
        <is>
          <t>Item Fee 2 Items On 24/08/22</t>
        </is>
      </c>
      <c r="D627" t="inlineStr"/>
      <c r="E627" s="5" t="n">
        <v>100</v>
      </c>
      <c r="G627" s="5" t="n">
        <v>-336.68</v>
      </c>
      <c r="H627" t="inlineStr">
        <is>
          <t>Bank Charges &amp; Interest</t>
        </is>
      </c>
      <c r="I627" t="inlineStr">
        <is>
          <t>EXPENSE</t>
        </is>
      </c>
    </row>
    <row r="628">
      <c r="A628" s="4" t="n">
        <v>45527</v>
      </c>
      <c r="B628" t="inlineStr">
        <is>
          <t>FNB</t>
        </is>
      </c>
      <c r="C628" t="inlineStr">
        <is>
          <t>Card Intl POS Unsuccess Declined Foreign Tr</t>
        </is>
      </c>
      <c r="D628" t="inlineStr">
        <is>
          <t>4854422141927363</t>
        </is>
      </c>
      <c r="E628" s="5" t="n">
        <v>6</v>
      </c>
      <c r="G628" s="5" t="n">
        <v>-342.68</v>
      </c>
      <c r="H628" t="inlineStr">
        <is>
          <t>Bank Charges &amp; Interest</t>
        </is>
      </c>
      <c r="I628" t="inlineStr">
        <is>
          <t>EXPENSE</t>
        </is>
      </c>
    </row>
    <row r="629">
      <c r="A629" s="4" t="n">
        <v>45528</v>
      </c>
      <c r="B629" t="inlineStr">
        <is>
          <t>Capitec</t>
        </is>
      </c>
      <c r="C629" t="inlineStr">
        <is>
          <t>POS Local Purchase Payflex SANDTON AUTH ID 553442</t>
        </is>
      </c>
      <c r="D629" t="inlineStr">
        <is>
          <t>0000000000001991</t>
        </is>
      </c>
      <c r="E629" s="5" t="n">
        <v>1173.2</v>
      </c>
      <c r="G629" s="5" t="n">
        <v>-24299.54</v>
      </c>
      <c r="H629" t="inlineStr">
        <is>
          <t>Possible Personal / Drawings (flagged - not yet classified as business or personal)</t>
        </is>
      </c>
      <c r="I629" t="inlineStr">
        <is>
          <t>DRAWINGS</t>
        </is>
      </c>
    </row>
    <row r="630">
      <c r="A630" s="4" t="n">
        <v>45528</v>
      </c>
      <c r="B630" t="inlineStr">
        <is>
          <t>Capitec</t>
        </is>
      </c>
      <c r="C630" t="inlineStr">
        <is>
          <t>POS Local Purchase LiquorShop Eloff Stree JOHANNESBU AUTH ID 007280</t>
        </is>
      </c>
      <c r="D630" t="inlineStr">
        <is>
          <t>0000000000008213</t>
        </is>
      </c>
      <c r="E630" s="5" t="n">
        <v>26.99</v>
      </c>
      <c r="G630" s="5" t="n">
        <v>-15182.59</v>
      </c>
      <c r="H630" t="inlineStr">
        <is>
          <t>Possible Personal / Drawings (flagged - not yet classified as business or personal)</t>
        </is>
      </c>
      <c r="I630" t="inlineStr">
        <is>
          <t>DRAWINGS</t>
        </is>
      </c>
    </row>
    <row r="631">
      <c r="A631" s="4" t="n">
        <v>45528</v>
      </c>
      <c r="B631" t="inlineStr">
        <is>
          <t>Capitec</t>
        </is>
      </c>
      <c r="C631" t="inlineStr">
        <is>
          <t>POS Local Purchase PEDROS KINE CENTRE Gauteng AUTH | D 946063</t>
        </is>
      </c>
      <c r="D631" t="inlineStr">
        <is>
          <t>0000000000008213</t>
        </is>
      </c>
      <c r="E631" s="5" t="n">
        <v>232.8</v>
      </c>
      <c r="G631" s="5" t="n">
        <v>-15415.39</v>
      </c>
      <c r="H631" t="inlineStr">
        <is>
          <t>Possible Personal / Drawings (flagged - not yet classified as business or personal)</t>
        </is>
      </c>
      <c r="I631" t="inlineStr">
        <is>
          <t>DRAWINGS</t>
        </is>
      </c>
    </row>
    <row r="632">
      <c r="A632" s="4" t="n">
        <v>45528</v>
      </c>
      <c r="B632" t="inlineStr">
        <is>
          <t>Capitec</t>
        </is>
      </c>
      <c r="C632" t="inlineStr">
        <is>
          <t>RTC Deposit CLUTCH KIT</t>
        </is>
      </c>
      <c r="D632" t="inlineStr"/>
      <c r="F632" s="5" t="n">
        <v>1000</v>
      </c>
      <c r="G632" s="5" t="n">
        <v>-14415.39</v>
      </c>
      <c r="H632" t="inlineStr">
        <is>
          <t>Fee Income Received</t>
        </is>
      </c>
      <c r="I632" t="inlineStr">
        <is>
          <t>INCOME</t>
        </is>
      </c>
    </row>
    <row r="633">
      <c r="A633" s="4" t="n">
        <v>45528</v>
      </c>
      <c r="B633" t="inlineStr">
        <is>
          <t>Capitec</t>
        </is>
      </c>
      <c r="C633" t="inlineStr">
        <is>
          <t>RTC Deposit CLUTCH</t>
        </is>
      </c>
      <c r="D633" t="inlineStr"/>
      <c r="F633" s="5" t="n">
        <v>3000</v>
      </c>
      <c r="G633" s="5" t="n">
        <v>-11415.39</v>
      </c>
      <c r="H633" t="inlineStr">
        <is>
          <t>Fee Income Received</t>
        </is>
      </c>
      <c r="I633" t="inlineStr">
        <is>
          <t>INCOME</t>
        </is>
      </c>
    </row>
    <row r="634">
      <c r="A634" s="4" t="n">
        <v>45528</v>
      </c>
      <c r="B634" t="inlineStr">
        <is>
          <t>Capitec</t>
        </is>
      </c>
      <c r="C634" t="inlineStr">
        <is>
          <t>Backdated S/Debit MN DLAMINI REMUNERATION DLI REMUNERATION</t>
        </is>
      </c>
      <c r="D634" t="inlineStr"/>
      <c r="E634" s="5" t="n">
        <v>7920</v>
      </c>
      <c r="G634" s="5" t="n">
        <v>-19336.39</v>
      </c>
      <c r="H634" t="inlineStr">
        <is>
          <t>Salaries &amp; Staff Costs</t>
        </is>
      </c>
      <c r="I634" t="inlineStr">
        <is>
          <t>EXPENSE</t>
        </is>
      </c>
    </row>
    <row r="635">
      <c r="A635" s="4" t="n">
        <v>45528</v>
      </c>
      <c r="B635" t="inlineStr">
        <is>
          <t>Capitec</t>
        </is>
      </c>
      <c r="C635" t="inlineStr">
        <is>
          <t>Bank Fee (transaction fee)</t>
        </is>
      </c>
      <c r="D635" t="inlineStr"/>
      <c r="E635" s="5" t="n">
        <v>1</v>
      </c>
      <c r="G635" s="5" t="n">
        <v>-19336.39</v>
      </c>
      <c r="H635" t="inlineStr">
        <is>
          <t>Bank Charges &amp; Interest</t>
        </is>
      </c>
      <c r="I635" t="inlineStr">
        <is>
          <t>EXPENSE</t>
        </is>
      </c>
    </row>
    <row r="636">
      <c r="A636" s="4" t="n">
        <v>45528</v>
      </c>
      <c r="B636" t="inlineStr">
        <is>
          <t>Capitec</t>
        </is>
      </c>
      <c r="C636" t="inlineStr">
        <is>
          <t>Backdated S/Debit FK Dlamini Remunerat DLI REMUNERATION</t>
        </is>
      </c>
      <c r="D636" t="inlineStr"/>
      <c r="E636" s="5" t="n">
        <v>1500</v>
      </c>
      <c r="G636" s="5" t="n">
        <v>-20837.39</v>
      </c>
      <c r="H636" t="inlineStr">
        <is>
          <t>Salaries &amp; Staff Costs</t>
        </is>
      </c>
      <c r="I636" t="inlineStr">
        <is>
          <t>EXPENSE</t>
        </is>
      </c>
    </row>
    <row r="637">
      <c r="A637" s="4" t="n">
        <v>45528</v>
      </c>
      <c r="B637" t="inlineStr">
        <is>
          <t>Capitec</t>
        </is>
      </c>
      <c r="C637" t="inlineStr">
        <is>
          <t>Bank Fee (transaction fee)</t>
        </is>
      </c>
      <c r="D637" t="inlineStr"/>
      <c r="E637" s="5" t="n">
        <v>1</v>
      </c>
      <c r="G637" s="5" t="n">
        <v>-20837.39</v>
      </c>
      <c r="H637" t="inlineStr">
        <is>
          <t>Bank Charges &amp; Interest</t>
        </is>
      </c>
      <c r="I637" t="inlineStr">
        <is>
          <t>EXPENSE</t>
        </is>
      </c>
    </row>
    <row r="638">
      <c r="A638" s="4" t="n">
        <v>45528</v>
      </c>
      <c r="B638" t="inlineStr">
        <is>
          <t>FNB</t>
        </is>
      </c>
      <c r="C638" t="inlineStr">
        <is>
          <t>Card Intl POS Unsuccess Declined Foreign Tr</t>
        </is>
      </c>
      <c r="D638" t="inlineStr">
        <is>
          <t>4854422141927363</t>
        </is>
      </c>
      <c r="E638" s="5" t="n">
        <v>6</v>
      </c>
      <c r="G638" s="5" t="n">
        <v>-348.68</v>
      </c>
      <c r="H638" t="inlineStr">
        <is>
          <t>Bank Charges &amp; Interest</t>
        </is>
      </c>
      <c r="I638" t="inlineStr">
        <is>
          <t>EXPENSE</t>
        </is>
      </c>
    </row>
    <row r="639">
      <c r="A639" s="4" t="n">
        <v>45529</v>
      </c>
      <c r="B639" t="inlineStr">
        <is>
          <t>Capitec</t>
        </is>
      </c>
      <c r="C639" t="inlineStr">
        <is>
          <t>POS Local Purchase GOLWAGEN MAYFAIR MAYFAIR AUTH ID 362856</t>
        </is>
      </c>
      <c r="D639" t="inlineStr">
        <is>
          <t>0000000000008213</t>
        </is>
      </c>
      <c r="E639" s="5" t="n">
        <v>3735</v>
      </c>
      <c r="G639" s="5" t="n">
        <v>-24572.39</v>
      </c>
      <c r="H639" t="inlineStr">
        <is>
          <t>Vehicle, Fuel &amp; Travel (incl. tolls)</t>
        </is>
      </c>
      <c r="I639" t="inlineStr">
        <is>
          <t>EXPENSE</t>
        </is>
      </c>
    </row>
    <row r="640">
      <c r="A640" s="4" t="n">
        <v>45529</v>
      </c>
      <c r="B640" t="inlineStr">
        <is>
          <t>Capitec</t>
        </is>
      </c>
      <c r="C640" t="inlineStr">
        <is>
          <t>Fuel Purchase SHELL LANGA MOTORS Johannesburg A UTH ID 536400</t>
        </is>
      </c>
      <c r="D640" t="inlineStr">
        <is>
          <t>0000000000008213</t>
        </is>
      </c>
      <c r="E640" s="5" t="n">
        <v>346.65</v>
      </c>
      <c r="G640" s="5" t="n">
        <v>-24919.04</v>
      </c>
      <c r="H640" t="inlineStr">
        <is>
          <t>Vehicle, Fuel &amp; Travel (incl. tolls)</t>
        </is>
      </c>
      <c r="I640" t="inlineStr">
        <is>
          <t>EXPENSE</t>
        </is>
      </c>
    </row>
    <row r="641">
      <c r="A641" s="4" t="n">
        <v>45530</v>
      </c>
      <c r="B641" t="inlineStr">
        <is>
          <t>Capitec</t>
        </is>
      </c>
      <c r="C641" t="inlineStr">
        <is>
          <t>Backdated S/Debit Mazibuko CLP DLAMINI LEGAL INC</t>
        </is>
      </c>
      <c r="D641" t="inlineStr"/>
      <c r="E641" s="5" t="n">
        <v>2620.1</v>
      </c>
      <c r="G641" s="5" t="n">
        <v>-28002.34</v>
      </c>
      <c r="H641" t="inlineStr">
        <is>
          <t>Salaries &amp; Staff Costs</t>
        </is>
      </c>
      <c r="I641" t="inlineStr">
        <is>
          <t>EXPENSE</t>
        </is>
      </c>
    </row>
    <row r="642">
      <c r="A642" s="4" t="n">
        <v>45530</v>
      </c>
      <c r="B642" t="inlineStr">
        <is>
          <t>Capitec</t>
        </is>
      </c>
      <c r="C642" t="inlineStr">
        <is>
          <t>Bank Fee (transaction fee)</t>
        </is>
      </c>
      <c r="D642" t="inlineStr"/>
      <c r="E642" s="5" t="n">
        <v>1</v>
      </c>
      <c r="G642" s="5" t="n">
        <v>-28002.34</v>
      </c>
      <c r="H642" t="inlineStr">
        <is>
          <t>Bank Charges &amp; Interest</t>
        </is>
      </c>
      <c r="I642" t="inlineStr">
        <is>
          <t>EXPENSE</t>
        </is>
      </c>
    </row>
    <row r="643">
      <c r="A643" s="4" t="n">
        <v>45530</v>
      </c>
      <c r="B643" t="inlineStr">
        <is>
          <t>FNB</t>
        </is>
      </c>
      <c r="C643" t="inlineStr">
        <is>
          <t>Card Intl POS Unsuccess Declined Foreign Tr</t>
        </is>
      </c>
      <c r="D643" t="inlineStr">
        <is>
          <t>4854422141927363</t>
        </is>
      </c>
      <c r="E643" s="5" t="n">
        <v>6</v>
      </c>
      <c r="G643" s="5" t="n">
        <v>-354.68</v>
      </c>
      <c r="H643" t="inlineStr">
        <is>
          <t>Bank Charges &amp; Interest</t>
        </is>
      </c>
      <c r="I643" t="inlineStr">
        <is>
          <t>EXPENSE</t>
        </is>
      </c>
    </row>
    <row r="644">
      <c r="A644" s="4" t="n">
        <v>45530</v>
      </c>
      <c r="B644" t="inlineStr">
        <is>
          <t>FNB</t>
        </is>
      </c>
      <c r="C644" t="inlineStr">
        <is>
          <t>Card Intl POS Unsuccess Declined Foreign Tr</t>
        </is>
      </c>
      <c r="D644" t="inlineStr">
        <is>
          <t>4854422141927363</t>
        </is>
      </c>
      <c r="E644" s="5" t="n">
        <v>6</v>
      </c>
      <c r="G644" s="5" t="n">
        <v>-360.68</v>
      </c>
      <c r="H644" t="inlineStr">
        <is>
          <t>Bank Charges &amp; Interest</t>
        </is>
      </c>
      <c r="I644" t="inlineStr">
        <is>
          <t>EXPENSE</t>
        </is>
      </c>
    </row>
    <row r="645">
      <c r="A645" s="4" t="n">
        <v>45531</v>
      </c>
      <c r="B645" t="inlineStr">
        <is>
          <t>Capitec</t>
        </is>
      </c>
      <c r="C645" t="inlineStr">
        <is>
          <t>POS Local Purchase Uber Eats JHB AUTH ID 928801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000003 Capitec Bank qe CAPITEC Capitec Bank Limited Reg. No: 1980/003695/06. An authorised financial services provider (FSP46669) and registered credit provider (NCRCP13). 21/11/2024 25GVL5UDL46 Date 01/09/2024 Contact 0860 309 250 for verification Account No. 1051597447 Statement No. 00003 Page: 000004 joe | owe | nemmemg ||| |e</t>
        </is>
      </c>
      <c r="D645" t="inlineStr">
        <is>
          <t>0000000000001991</t>
        </is>
      </c>
      <c r="E645" s="5" t="n">
        <v>439.66</v>
      </c>
      <c r="G645" s="5" t="n">
        <v>-24739.2</v>
      </c>
      <c r="H645" t="inlineStr">
        <is>
          <t>Possible Personal / Drawings (flagged - not yet classified as business or personal)</t>
        </is>
      </c>
      <c r="I645" t="inlineStr">
        <is>
          <t>DRAWINGS</t>
        </is>
      </c>
    </row>
    <row r="646">
      <c r="A646" s="4" t="n">
        <v>45531</v>
      </c>
      <c r="B646" t="inlineStr">
        <is>
          <t>Capitec</t>
        </is>
      </c>
      <c r="C646" t="inlineStr">
        <is>
          <t>Fuel Purchase 13 Total Ke Ya Rona C NW AUTH ID 045 767</t>
        </is>
      </c>
      <c r="D646" t="inlineStr">
        <is>
          <t>00000000000082</t>
        </is>
      </c>
      <c r="E646" s="5" t="n">
        <v>462.2</v>
      </c>
      <c r="G646" s="5" t="n">
        <v>-25381.24</v>
      </c>
      <c r="H646" t="inlineStr">
        <is>
          <t>Vehicle, Fuel &amp; Travel (incl. tolls)</t>
        </is>
      </c>
      <c r="I646" t="inlineStr">
        <is>
          <t>EXPENSE</t>
        </is>
      </c>
    </row>
    <row r="647">
      <c r="A647" s="4" t="n">
        <v>45531</v>
      </c>
      <c r="B647" t="inlineStr">
        <is>
          <t>Capitec</t>
        </is>
      </c>
      <c r="C647" t="inlineStr">
        <is>
          <t>POS Local Purchase Game JHB City JOHANNESBURG AUTH | D 534468</t>
        </is>
      </c>
      <c r="D647" t="inlineStr">
        <is>
          <t>0000000000008213</t>
        </is>
      </c>
      <c r="E647" s="5" t="n">
        <v>179.88</v>
      </c>
      <c r="G647" s="5" t="n">
        <v>-28182.22</v>
      </c>
      <c r="H647" t="inlineStr">
        <is>
          <t>Possible Personal / Drawings (flagged - not yet classified as business or personal)</t>
        </is>
      </c>
      <c r="I647" t="inlineStr">
        <is>
          <t>DRAWINGS</t>
        </is>
      </c>
    </row>
    <row r="648">
      <c r="A648" s="4" t="n">
        <v>45531</v>
      </c>
      <c r="B648" t="inlineStr">
        <is>
          <t>Capitec</t>
        </is>
      </c>
      <c r="C648" t="inlineStr">
        <is>
          <t>POS Local Purchase Shoprite Pritchard Str JOHANNESBU AUTH ID 497475</t>
        </is>
      </c>
      <c r="D648" t="inlineStr">
        <is>
          <t>0000000000008213</t>
        </is>
      </c>
      <c r="E648" s="5" t="n">
        <v>300.18</v>
      </c>
      <c r="G648" s="5" t="n">
        <v>-28482.4</v>
      </c>
      <c r="H648" t="inlineStr">
        <is>
          <t>Possible Personal / Drawings (flagged - not yet classified as business or personal)</t>
        </is>
      </c>
      <c r="I648" t="inlineStr">
        <is>
          <t>DRAWINGS</t>
        </is>
      </c>
    </row>
    <row r="649">
      <c r="A649" s="4" t="n">
        <v>45531</v>
      </c>
      <c r="B649" t="inlineStr">
        <is>
          <t>Capitec</t>
        </is>
      </c>
      <c r="C649" t="inlineStr">
        <is>
          <t>POS Local Purchase PnP Exp M2 Denver JOHANNESBURG AU TH ID 700366</t>
        </is>
      </c>
      <c r="D649" t="inlineStr">
        <is>
          <t>0000000000008213</t>
        </is>
      </c>
      <c r="E649" s="5" t="n">
        <v>41.8</v>
      </c>
      <c r="G649" s="5" t="n">
        <v>-28524.2</v>
      </c>
      <c r="H649" t="inlineStr">
        <is>
          <t>Uncategorized (needs review)</t>
        </is>
      </c>
      <c r="I649" t="inlineStr">
        <is>
          <t>UNCATEGORIZED</t>
        </is>
      </c>
    </row>
    <row r="650">
      <c r="A650" s="4" t="n">
        <v>45531</v>
      </c>
      <c r="B650" t="inlineStr">
        <is>
          <t>Capitec</t>
        </is>
      </c>
      <c r="C650" t="inlineStr">
        <is>
          <t>POS Local Purchase TASTY GALLOS PRITCHARD Johannesbu AUTH ID 504711</t>
        </is>
      </c>
      <c r="D650" t="inlineStr">
        <is>
          <t>0000000000008213</t>
        </is>
      </c>
      <c r="E650" s="5" t="n">
        <v>49.9</v>
      </c>
      <c r="G650" s="5" t="n">
        <v>-28574.1</v>
      </c>
      <c r="H650" t="inlineStr">
        <is>
          <t>Possible Personal / Drawings (flagged - not yet classified as business or personal)</t>
        </is>
      </c>
      <c r="I650" t="inlineStr">
        <is>
          <t>DRAWINGS</t>
        </is>
      </c>
    </row>
    <row r="651">
      <c r="A651" s="4" t="n">
        <v>45531</v>
      </c>
      <c r="B651" t="inlineStr">
        <is>
          <t>Capitec</t>
        </is>
      </c>
      <c r="C651" t="inlineStr">
        <is>
          <t>Outward EFT DVINE AUDIT ADVISORY D176 To 1 250655</t>
        </is>
      </c>
      <c r="D651" t="inlineStr">
        <is>
          <t>6290537407</t>
        </is>
      </c>
      <c r="E651" s="5" t="n">
        <v>2980</v>
      </c>
      <c r="G651" s="5" t="n">
        <v>-31556.1</v>
      </c>
      <c r="H651" t="inlineStr">
        <is>
          <t>Audit, Accounting &amp; Trust Compliance Fees</t>
        </is>
      </c>
      <c r="I651" t="inlineStr">
        <is>
          <t>EXPENSE</t>
        </is>
      </c>
    </row>
    <row r="652">
      <c r="A652" s="4" t="n">
        <v>45531</v>
      </c>
      <c r="B652" t="inlineStr">
        <is>
          <t>Capitec</t>
        </is>
      </c>
      <c r="C652" t="inlineStr">
        <is>
          <t>Bank Fee (transaction fee)</t>
        </is>
      </c>
      <c r="D652" t="inlineStr"/>
      <c r="E652" s="5" t="n">
        <v>2</v>
      </c>
      <c r="G652" s="5" t="n">
        <v>-31556.1</v>
      </c>
      <c r="H652" t="inlineStr">
        <is>
          <t>Bank Charges &amp; Interest</t>
        </is>
      </c>
      <c r="I652" t="inlineStr">
        <is>
          <t>EXPENSE</t>
        </is>
      </c>
    </row>
    <row r="653">
      <c r="A653" s="4" t="n">
        <v>45531</v>
      </c>
      <c r="B653" t="inlineStr">
        <is>
          <t>FNB</t>
        </is>
      </c>
      <c r="C653" t="inlineStr">
        <is>
          <t>Card Intl POS Unsuccess Declined Foreign Tr</t>
        </is>
      </c>
      <c r="D653" t="inlineStr">
        <is>
          <t>4854422141927363</t>
        </is>
      </c>
      <c r="E653" s="5" t="n">
        <v>6</v>
      </c>
      <c r="G653" s="5" t="n">
        <v>-366.68</v>
      </c>
      <c r="H653" t="inlineStr">
        <is>
          <t>Bank Charges &amp; Interest</t>
        </is>
      </c>
      <c r="I653" t="inlineStr">
        <is>
          <t>EXPENSE</t>
        </is>
      </c>
    </row>
    <row r="654">
      <c r="A654" s="4" t="n">
        <v>45531</v>
      </c>
      <c r="B654" t="inlineStr">
        <is>
          <t>FNB</t>
        </is>
      </c>
      <c r="C654" t="inlineStr">
        <is>
          <t>Card Intl POS Unsuccess Declined Foreign Tr</t>
        </is>
      </c>
      <c r="D654" t="inlineStr">
        <is>
          <t>4854422141927363</t>
        </is>
      </c>
      <c r="E654" s="5" t="n">
        <v>6</v>
      </c>
      <c r="G654" s="5" t="n">
        <v>-372.68</v>
      </c>
      <c r="H654" t="inlineStr">
        <is>
          <t>Bank Charges &amp; Interest</t>
        </is>
      </c>
      <c r="I654" t="inlineStr">
        <is>
          <t>EXPENSE</t>
        </is>
      </c>
    </row>
    <row r="655">
      <c r="A655" s="4" t="n">
        <v>45531</v>
      </c>
      <c r="B655" t="inlineStr">
        <is>
          <t>FNB</t>
        </is>
      </c>
      <c r="C655" t="inlineStr">
        <is>
          <t>Card Intl POS Unsuccess Declined Foreign Tr</t>
        </is>
      </c>
      <c r="D655" t="inlineStr">
        <is>
          <t>4854422141927363</t>
        </is>
      </c>
      <c r="E655" s="5" t="n">
        <v>6</v>
      </c>
      <c r="G655" s="5" t="n">
        <v>-378.68</v>
      </c>
      <c r="H655" t="inlineStr">
        <is>
          <t>Bank Charges &amp; Interest</t>
        </is>
      </c>
      <c r="I655" t="inlineStr">
        <is>
          <t>EXPENSE</t>
        </is>
      </c>
    </row>
    <row r="656">
      <c r="A656" s="4" t="n">
        <v>45532</v>
      </c>
      <c r="B656" t="inlineStr">
        <is>
          <t>Capitec</t>
        </is>
      </c>
      <c r="C656" t="inlineStr">
        <is>
          <t>POS Local Purchase BP TRIO ALBERTON AUTH ID 834826</t>
        </is>
      </c>
      <c r="D656" t="inlineStr">
        <is>
          <t>0000000000008213</t>
        </is>
      </c>
      <c r="E656" s="5" t="n">
        <v>36.8</v>
      </c>
      <c r="G656" s="5" t="n">
        <v>-31592.9</v>
      </c>
      <c r="H656" t="inlineStr">
        <is>
          <t>Uncategorized (needs review)</t>
        </is>
      </c>
      <c r="I656" t="inlineStr">
        <is>
          <t>UNCATEGORIZED</t>
        </is>
      </c>
    </row>
    <row r="657">
      <c r="A657" s="4" t="n">
        <v>45532</v>
      </c>
      <c r="B657" t="inlineStr">
        <is>
          <t>Capitec</t>
        </is>
      </c>
      <c r="C657" t="inlineStr">
        <is>
          <t>Fuel Purchase BP TRIO JOHANNESBURG AUTH ID 8297 90</t>
        </is>
      </c>
      <c r="D657" t="inlineStr">
        <is>
          <t>0000000000008213</t>
        </is>
      </c>
      <c r="E657" s="5" t="n">
        <v>462.2</v>
      </c>
      <c r="G657" s="5" t="n">
        <v>-32055.1</v>
      </c>
      <c r="H657" t="inlineStr">
        <is>
          <t>Vehicle, Fuel &amp; Travel (incl. tolls)</t>
        </is>
      </c>
      <c r="I657" t="inlineStr">
        <is>
          <t>EXPENSE</t>
        </is>
      </c>
    </row>
    <row r="658">
      <c r="A658" s="4" t="n">
        <v>45532</v>
      </c>
      <c r="B658" t="inlineStr">
        <is>
          <t>Capitec</t>
        </is>
      </c>
      <c r="C658" t="inlineStr">
        <is>
          <t>Fuel Purchase SHELL PJ SERVICE STATI Johannesbu AUTH ID 991660</t>
        </is>
      </c>
      <c r="D658" t="inlineStr">
        <is>
          <t>0000000000008213</t>
        </is>
      </c>
      <c r="E658" s="5" t="n">
        <v>900.15</v>
      </c>
      <c r="G658" s="5" t="n">
        <v>-32955.25</v>
      </c>
      <c r="H658" t="inlineStr">
        <is>
          <t>Vehicle, Fuel &amp; Travel (incl. tolls)</t>
        </is>
      </c>
      <c r="I658" t="inlineStr">
        <is>
          <t>EXPENSE</t>
        </is>
      </c>
    </row>
    <row r="659">
      <c r="A659" s="4" t="n">
        <v>45533</v>
      </c>
      <c r="B659" t="inlineStr">
        <is>
          <t>Capitec</t>
        </is>
      </c>
      <c r="C659" t="inlineStr">
        <is>
          <t>POS Local Purchase Payflex SANDTON AUTH ID 345942</t>
        </is>
      </c>
      <c r="D659" t="inlineStr">
        <is>
          <t>0000000000008213</t>
        </is>
      </c>
      <c r="E659" s="5" t="n">
        <v>247.66</v>
      </c>
      <c r="G659" s="5" t="n">
        <v>-33202.91</v>
      </c>
      <c r="H659" t="inlineStr">
        <is>
          <t>Possible Personal / Drawings (flagged - not yet classified as business or personal)</t>
        </is>
      </c>
      <c r="I659" t="inlineStr">
        <is>
          <t>DRAWINGS</t>
        </is>
      </c>
    </row>
    <row r="660">
      <c r="A660" s="4" t="n">
        <v>45533</v>
      </c>
      <c r="B660" t="inlineStr">
        <is>
          <t>Capitec</t>
        </is>
      </c>
      <c r="C660" t="inlineStr">
        <is>
          <t>POS Local Purchase HYPER MIDAS JOHANNESBURG AUTH ID 735564</t>
        </is>
      </c>
      <c r="D660" t="inlineStr">
        <is>
          <t>0000000000008213</t>
        </is>
      </c>
      <c r="E660" s="5" t="n">
        <v>70</v>
      </c>
      <c r="G660" s="5" t="n">
        <v>-33272.91</v>
      </c>
      <c r="H660" t="inlineStr">
        <is>
          <t>Vehicle, Fuel &amp; Travel (incl. tolls)</t>
        </is>
      </c>
      <c r="I660" t="inlineStr">
        <is>
          <t>EXPENSE</t>
        </is>
      </c>
    </row>
    <row r="661">
      <c r="A661" s="4" t="n">
        <v>45533</v>
      </c>
      <c r="B661" t="inlineStr">
        <is>
          <t>Capitec</t>
        </is>
      </c>
      <c r="C661" t="inlineStr">
        <is>
          <t>Fuel Purchase ENGEN ROWHILLL Springs =231.10 AUTH ID 41 1929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000004 Capitec Bank qe CAPITEC Capitec Bank Limited Reg. No: 1980/003695/06. An authorised financial services provider (F SP46669) and registered credit provider (NCRCP13). 21/11/2024 25GVL5UDL46 Date 01/09/2024 Contact 0860 309 250 for verification Account No. 1051597447 Statement No. 00003 Page: 000005 joe | owe | nemmemg ||| |</t>
        </is>
      </c>
      <c r="D661" t="inlineStr">
        <is>
          <t>0000000000008213</t>
        </is>
      </c>
      <c r="E661" s="5" t="n">
        <v>231.1</v>
      </c>
      <c r="G661" s="5" t="n">
        <v>-33504.01</v>
      </c>
      <c r="H661" t="inlineStr">
        <is>
          <t>Vehicle, Fuel &amp; Travel (incl. tolls)</t>
        </is>
      </c>
      <c r="I661" t="inlineStr">
        <is>
          <t>EXPENSE</t>
        </is>
      </c>
    </row>
    <row r="662">
      <c r="A662" s="4" t="n">
        <v>45533</v>
      </c>
      <c r="B662" t="inlineStr">
        <is>
          <t>Capitec</t>
        </is>
      </c>
      <c r="C662" t="inlineStr">
        <is>
          <t>POS Local Purchase ENGEN ROWHILLL CONV CN Springs AU TH ID 404871</t>
        </is>
      </c>
      <c r="D662" t="inlineStr">
        <is>
          <t>0000000000008213</t>
        </is>
      </c>
      <c r="E662" s="5" t="n">
        <v>47.9</v>
      </c>
      <c r="G662" s="5" t="n">
        <v>-33551.91</v>
      </c>
      <c r="H662" t="inlineStr">
        <is>
          <t>Uncategorized (needs review)</t>
        </is>
      </c>
      <c r="I662" t="inlineStr">
        <is>
          <t>UNCATEGORIZED</t>
        </is>
      </c>
    </row>
    <row r="663">
      <c r="A663" s="4" t="n">
        <v>45533</v>
      </c>
      <c r="B663" t="inlineStr">
        <is>
          <t>Capitec</t>
        </is>
      </c>
      <c r="C663" t="inlineStr">
        <is>
          <t>POS Local Purchase ENGEN PONGOLA Pongola AUTH ID 001 936</t>
        </is>
      </c>
      <c r="D663" t="inlineStr">
        <is>
          <t>0000000000008213</t>
        </is>
      </c>
      <c r="E663" s="5" t="n">
        <v>55.9</v>
      </c>
      <c r="G663" s="5" t="n">
        <v>-33607.81</v>
      </c>
      <c r="H663" t="inlineStr">
        <is>
          <t>Uncategorized (needs review)</t>
        </is>
      </c>
      <c r="I663" t="inlineStr">
        <is>
          <t>UNCATEGORIZED</t>
        </is>
      </c>
    </row>
    <row r="664">
      <c r="A664" s="4" t="n">
        <v>45533</v>
      </c>
      <c r="B664" t="inlineStr">
        <is>
          <t>Capitec</t>
        </is>
      </c>
      <c r="C664" t="inlineStr">
        <is>
          <t>Fuel Purchase ENGEN SIDVWASHINI MANZINI AUTH ID 630262</t>
        </is>
      </c>
      <c r="D664" t="inlineStr">
        <is>
          <t>0000000000008213</t>
        </is>
      </c>
      <c r="E664" s="5" t="n">
        <v>1032.15</v>
      </c>
      <c r="G664" s="5" t="n">
        <v>-34639.96</v>
      </c>
      <c r="H664" t="inlineStr">
        <is>
          <t>Vehicle, Fuel &amp; Travel (incl. tolls)</t>
        </is>
      </c>
      <c r="I664" t="inlineStr">
        <is>
          <t>EXPENSE</t>
        </is>
      </c>
    </row>
    <row r="665">
      <c r="A665" s="4" t="n">
        <v>45533</v>
      </c>
      <c r="B665" t="inlineStr">
        <is>
          <t>Capitec</t>
        </is>
      </c>
      <c r="C665" t="inlineStr">
        <is>
          <t>Outward EFT Adv Khumalo 24KELU BMKO9 2024DLI KELU To 629007164 76 250655</t>
        </is>
      </c>
      <c r="D665" t="inlineStr"/>
      <c r="E665" s="5" t="n">
        <v>10000</v>
      </c>
      <c r="G665" s="5" t="n">
        <v>-44991.96</v>
      </c>
      <c r="H665" t="inlineStr">
        <is>
          <t>Legal Disbursements &amp; Counsel Fees (Sheriff/Advocate/LPC/RAF/Conveyancer)</t>
        </is>
      </c>
      <c r="I665" t="inlineStr">
        <is>
          <t>EXPENSE</t>
        </is>
      </c>
    </row>
    <row r="666">
      <c r="A666" s="4" t="n">
        <v>45533</v>
      </c>
      <c r="B666" t="inlineStr">
        <is>
          <t>Capitec</t>
        </is>
      </c>
      <c r="C666" t="inlineStr">
        <is>
          <t>Bank Fee (transaction fee)</t>
        </is>
      </c>
      <c r="D666" t="inlineStr"/>
      <c r="E666" s="5" t="n">
        <v>2</v>
      </c>
      <c r="G666" s="5" t="n">
        <v>-44991.96</v>
      </c>
      <c r="H666" t="inlineStr">
        <is>
          <t>Bank Charges &amp; Interest</t>
        </is>
      </c>
      <c r="I666" t="inlineStr">
        <is>
          <t>EXPENSE</t>
        </is>
      </c>
    </row>
    <row r="667">
      <c r="A667" s="4" t="n">
        <v>45533</v>
      </c>
      <c r="B667" t="inlineStr">
        <is>
          <t>FNB</t>
        </is>
      </c>
      <c r="C667" t="inlineStr">
        <is>
          <t>Card Intl POS Unsuccess Declined Foreign Tr</t>
        </is>
      </c>
      <c r="D667" t="inlineStr">
        <is>
          <t>4854422141927363</t>
        </is>
      </c>
      <c r="E667" s="5" t="n">
        <v>6</v>
      </c>
      <c r="G667" s="5" t="n">
        <v>-384.68</v>
      </c>
      <c r="H667" t="inlineStr">
        <is>
          <t>Bank Charges &amp; Interest</t>
        </is>
      </c>
      <c r="I667" t="inlineStr">
        <is>
          <t>EXPENSE</t>
        </is>
      </c>
    </row>
    <row r="668">
      <c r="A668" s="4" t="n">
        <v>45533</v>
      </c>
      <c r="B668" t="inlineStr">
        <is>
          <t>FNB</t>
        </is>
      </c>
      <c r="C668" t="inlineStr">
        <is>
          <t>POS Purchase N1 Grasmere *7363</t>
        </is>
      </c>
      <c r="D668" t="inlineStr">
        <is>
          <t>485442</t>
        </is>
      </c>
      <c r="E668" s="5" t="n">
        <v>25.5</v>
      </c>
      <c r="G668" s="5" t="n">
        <v>-410.18</v>
      </c>
      <c r="H668" t="inlineStr">
        <is>
          <t>Uncategorized (needs review)</t>
        </is>
      </c>
      <c r="I668" t="inlineStr">
        <is>
          <t>UNCATEGORIZED</t>
        </is>
      </c>
    </row>
    <row r="669">
      <c r="A669" s="4" t="n">
        <v>45534</v>
      </c>
      <c r="B669" t="inlineStr">
        <is>
          <t>Capitec</t>
        </is>
      </c>
      <c r="C669" t="inlineStr">
        <is>
          <t>POS Local Purchase ERS NGWENYA BORDER ROAD T SWAZILA AUTH ID 543162</t>
        </is>
      </c>
      <c r="D669" t="inlineStr">
        <is>
          <t>0000000000008213</t>
        </is>
      </c>
      <c r="E669" s="5" t="n">
        <v>100</v>
      </c>
      <c r="G669" s="5" t="n">
        <v>-34739.96</v>
      </c>
      <c r="H669" t="inlineStr">
        <is>
          <t>Uncategorized (needs review)</t>
        </is>
      </c>
      <c r="I669" t="inlineStr">
        <is>
          <t>UNCATEGORIZED</t>
        </is>
      </c>
    </row>
    <row r="670">
      <c r="A670" s="4" t="n">
        <v>45534</v>
      </c>
      <c r="B670" t="inlineStr">
        <is>
          <t>Capitec</t>
        </is>
      </c>
      <c r="C670" t="inlineStr">
        <is>
          <t>Fuel Purchase JABULA FILLING STATION LAVUMISA A UTH ID 243371</t>
        </is>
      </c>
      <c r="D670" t="inlineStr">
        <is>
          <t>0000000000008213</t>
        </is>
      </c>
      <c r="E670" s="5" t="n">
        <v>250</v>
      </c>
      <c r="G670" s="5" t="n">
        <v>-34989.96</v>
      </c>
      <c r="H670" t="inlineStr">
        <is>
          <t>Vehicle, Fuel &amp; Travel (incl. tolls)</t>
        </is>
      </c>
      <c r="I670" t="inlineStr">
        <is>
          <t>EXPENSE</t>
        </is>
      </c>
    </row>
    <row r="671">
      <c r="A671" s="4" t="n">
        <v>45534</v>
      </c>
      <c r="B671" t="inlineStr">
        <is>
          <t>Capitec</t>
        </is>
      </c>
      <c r="C671" t="inlineStr">
        <is>
          <t>Outward EFT ITHEMBA 17731 To 051001</t>
        </is>
      </c>
      <c r="D671" t="inlineStr">
        <is>
          <t>202265137</t>
        </is>
      </c>
      <c r="E671" s="5" t="n">
        <v>5791.36</v>
      </c>
      <c r="G671" s="5" t="n">
        <v>-50785.32</v>
      </c>
      <c r="H671" t="inlineStr">
        <is>
          <t>Legal Disbursements &amp; Counsel Fees (Sheriff/Advocate/LPC/RAF/Conveyancer)</t>
        </is>
      </c>
      <c r="I671" t="inlineStr">
        <is>
          <t>EXPENSE</t>
        </is>
      </c>
    </row>
    <row r="672">
      <c r="A672" s="4" t="n">
        <v>45534</v>
      </c>
      <c r="B672" t="inlineStr">
        <is>
          <t>Capitec</t>
        </is>
      </c>
      <c r="C672" t="inlineStr">
        <is>
          <t>Bank Fee (transaction fee)</t>
        </is>
      </c>
      <c r="D672" t="inlineStr"/>
      <c r="E672" s="5" t="n">
        <v>2</v>
      </c>
      <c r="G672" s="5" t="n">
        <v>-50785.32</v>
      </c>
      <c r="H672" t="inlineStr">
        <is>
          <t>Bank Charges &amp; Interest</t>
        </is>
      </c>
      <c r="I672" t="inlineStr">
        <is>
          <t>EXPENSE</t>
        </is>
      </c>
    </row>
    <row r="673">
      <c r="A673" s="4" t="n">
        <v>45534</v>
      </c>
      <c r="B673" t="inlineStr">
        <is>
          <t>Capitec</t>
        </is>
      </c>
      <c r="C673" t="inlineStr">
        <is>
          <t>Backdated S/Debit NN RADZIVHONI DLI Sipend</t>
        </is>
      </c>
      <c r="D673" t="inlineStr"/>
      <c r="E673" s="5" t="n">
        <v>1500</v>
      </c>
      <c r="G673" s="5" t="n">
        <v>-52286.32</v>
      </c>
      <c r="H673" t="inlineStr">
        <is>
          <t>Salaries &amp; Staff Costs</t>
        </is>
      </c>
      <c r="I673" t="inlineStr">
        <is>
          <t>EXPENSE</t>
        </is>
      </c>
    </row>
    <row r="674">
      <c r="A674" s="4" t="n">
        <v>45534</v>
      </c>
      <c r="B674" t="inlineStr">
        <is>
          <t>Capitec</t>
        </is>
      </c>
      <c r="C674" t="inlineStr">
        <is>
          <t>Bank Fee (transaction fee)</t>
        </is>
      </c>
      <c r="D674" t="inlineStr"/>
      <c r="E674" s="5" t="n">
        <v>1</v>
      </c>
      <c r="G674" s="5" t="n">
        <v>-52286.32</v>
      </c>
      <c r="H674" t="inlineStr">
        <is>
          <t>Bank Charges &amp; Interest</t>
        </is>
      </c>
      <c r="I674" t="inlineStr">
        <is>
          <t>EXPENSE</t>
        </is>
      </c>
    </row>
    <row r="675">
      <c r="A675" s="4" t="n">
        <v>45534</v>
      </c>
      <c r="B675" t="inlineStr">
        <is>
          <t>Capitec</t>
        </is>
      </c>
      <c r="C675" t="inlineStr">
        <is>
          <t>Inward EFT Credit DLAMINI LEGAL INC- F</t>
        </is>
      </c>
      <c r="D675" t="inlineStr"/>
      <c r="F675" s="5" t="n">
        <v>2000</v>
      </c>
      <c r="G675" s="5" t="n">
        <v>-50286.32</v>
      </c>
      <c r="H675" t="inlineStr">
        <is>
          <t>Inter-account Transfer (Capitec&lt;-&gt;FNB, eliminated)</t>
        </is>
      </c>
      <c r="I675" t="inlineStr">
        <is>
          <t>TRANSFER</t>
        </is>
      </c>
    </row>
    <row r="676">
      <c r="A676" s="4" t="n">
        <v>45534</v>
      </c>
      <c r="B676" t="inlineStr">
        <is>
          <t>FNB</t>
        </is>
      </c>
      <c r="C676" t="inlineStr">
        <is>
          <t>Item Fee 1 Items On 24/08/29</t>
        </is>
      </c>
      <c r="D676" t="inlineStr"/>
      <c r="E676" s="5" t="n">
        <v>50</v>
      </c>
      <c r="G676" s="5" t="n">
        <v>-460.18</v>
      </c>
      <c r="H676" t="inlineStr">
        <is>
          <t>Bank Charges &amp; Interest</t>
        </is>
      </c>
      <c r="I676" t="inlineStr">
        <is>
          <t>EXPENSE</t>
        </is>
      </c>
    </row>
    <row r="677">
      <c r="A677" s="4" t="n">
        <v>45534</v>
      </c>
      <c r="B677" t="inlineStr">
        <is>
          <t>FNB</t>
        </is>
      </c>
      <c r="C677" t="inlineStr">
        <is>
          <t>FNB App Transfer From Lit/23/Seloane</t>
        </is>
      </c>
      <c r="D677" t="inlineStr"/>
      <c r="F677" s="5" t="n">
        <v>5000</v>
      </c>
      <c r="G677" s="5" t="n">
        <v>4539.82</v>
      </c>
      <c r="H677" t="inlineStr">
        <is>
          <t>Fee Income Received</t>
        </is>
      </c>
      <c r="I677" t="inlineStr">
        <is>
          <t>INCOME</t>
        </is>
      </c>
    </row>
    <row r="678">
      <c r="A678" s="4" t="n">
        <v>45534</v>
      </c>
      <c r="B678" t="inlineStr">
        <is>
          <t>FNB</t>
        </is>
      </c>
      <c r="C678" t="inlineStr">
        <is>
          <t>FNB App Payment To Dlamini Legal Inc- C Dlamini Legal Inc- F</t>
        </is>
      </c>
      <c r="D678" t="inlineStr"/>
      <c r="E678" s="5" t="n">
        <v>2000</v>
      </c>
      <c r="G678" s="5" t="n">
        <v>2539.82</v>
      </c>
      <c r="H678" t="inlineStr">
        <is>
          <t>Inter-account Transfer (Capitec&lt;-&gt;FNB, eliminated)</t>
        </is>
      </c>
      <c r="I678" t="inlineStr">
        <is>
          <t>TRANSFER</t>
        </is>
      </c>
    </row>
    <row r="679">
      <c r="A679" s="4" t="n">
        <v>45534</v>
      </c>
      <c r="B679" t="inlineStr">
        <is>
          <t>FNB</t>
        </is>
      </c>
      <c r="C679" t="inlineStr">
        <is>
          <t>Card Intl POS Unsuccess Declined Foreign Tr</t>
        </is>
      </c>
      <c r="D679" t="inlineStr">
        <is>
          <t>4854422141927363</t>
        </is>
      </c>
      <c r="E679" s="5" t="n">
        <v>6</v>
      </c>
      <c r="G679" s="5" t="n">
        <v>2533.82</v>
      </c>
      <c r="H679" t="inlineStr">
        <is>
          <t>Bank Charges &amp; Interest</t>
        </is>
      </c>
      <c r="I679" t="inlineStr">
        <is>
          <t>EXPENSE</t>
        </is>
      </c>
    </row>
    <row r="680">
      <c r="A680" s="4" t="n">
        <v>45534</v>
      </c>
      <c r="B680" t="inlineStr">
        <is>
          <t>FNB</t>
        </is>
      </c>
      <c r="C680" t="inlineStr">
        <is>
          <t>POS Purchase Gosforth East Plaza *7363</t>
        </is>
      </c>
      <c r="D680" t="inlineStr">
        <is>
          <t>485442</t>
        </is>
      </c>
      <c r="E680" s="5" t="n">
        <v>7</v>
      </c>
      <c r="G680" s="5" t="n">
        <v>2526.82</v>
      </c>
      <c r="H680" t="inlineStr">
        <is>
          <t>Vehicle, Fuel &amp; Travel (incl. tolls)</t>
        </is>
      </c>
      <c r="I680" t="inlineStr">
        <is>
          <t>EXPENSE</t>
        </is>
      </c>
    </row>
    <row r="681">
      <c r="A681" s="4" t="n">
        <v>45535</v>
      </c>
      <c r="B681" t="inlineStr">
        <is>
          <t>Capitec</t>
        </is>
      </c>
      <c r="C681" t="inlineStr">
        <is>
          <t>DEBIT INTEREST PREVI</t>
        </is>
      </c>
      <c r="D681" t="inlineStr"/>
      <c r="E681" s="5" t="n">
        <v>0.88</v>
      </c>
      <c r="G681" s="5" t="n">
        <v>16563.67</v>
      </c>
      <c r="H681" t="inlineStr">
        <is>
          <t>Bank Charges &amp; Interest</t>
        </is>
      </c>
      <c r="I681" t="inlineStr">
        <is>
          <t>EXPENSE</t>
        </is>
      </c>
    </row>
    <row r="682">
      <c r="A682" s="4" t="n">
        <v>45535</v>
      </c>
      <c r="B682" t="inlineStr">
        <is>
          <t>Capitec</t>
        </is>
      </c>
      <c r="C682" t="inlineStr">
        <is>
          <t>Debit Interest</t>
        </is>
      </c>
      <c r="D682" t="inlineStr"/>
      <c r="E682" s="5" t="n">
        <v>453.35</v>
      </c>
      <c r="G682" s="5" t="n">
        <v>-50739.67</v>
      </c>
      <c r="H682" t="inlineStr">
        <is>
          <t>Bank Charges &amp; Interest</t>
        </is>
      </c>
      <c r="I682" t="inlineStr">
        <is>
          <t>EXPENSE</t>
        </is>
      </c>
    </row>
    <row r="683">
      <c r="A683" s="4" t="n">
        <v>45535</v>
      </c>
      <c r="B683" t="inlineStr">
        <is>
          <t>Capitec</t>
        </is>
      </c>
      <c r="C683" t="inlineStr">
        <is>
          <t>Monthly Service Fee</t>
        </is>
      </c>
      <c r="D683" t="inlineStr"/>
      <c r="E683" s="5" t="n">
        <v>50</v>
      </c>
      <c r="G683" s="5" t="n">
        <v>-50789.67</v>
      </c>
      <c r="H683" t="inlineStr">
        <is>
          <t>Bank Charges &amp; Interest</t>
        </is>
      </c>
      <c r="I683" t="inlineStr">
        <is>
          <t>EXPENSE</t>
        </is>
      </c>
    </row>
    <row r="684">
      <c r="A684" s="4" t="n">
        <v>45535</v>
      </c>
      <c r="B684" t="inlineStr">
        <is>
          <t>FNB</t>
        </is>
      </c>
      <c r="C684" t="inlineStr">
        <is>
          <t>B2B Collection</t>
        </is>
      </c>
      <c r="D684" t="inlineStr"/>
      <c r="E684" s="5" t="n">
        <v>693.34</v>
      </c>
      <c r="G684" s="5" t="n">
        <v>1833.48</v>
      </c>
      <c r="H684" t="inlineStr">
        <is>
          <t>Fee Income Received</t>
        </is>
      </c>
      <c r="I684" t="inlineStr">
        <is>
          <t>INCOME</t>
        </is>
      </c>
    </row>
    <row r="685">
      <c r="A685" s="4" t="n">
        <v>45535</v>
      </c>
      <c r="B685" t="inlineStr">
        <is>
          <t>FNB</t>
        </is>
      </c>
      <c r="C685" t="inlineStr">
        <is>
          <t>Magtape Debit Telkommobi50635241101162250688</t>
        </is>
      </c>
      <c r="D685" t="inlineStr"/>
      <c r="E685" s="5" t="n">
        <v>641.8</v>
      </c>
      <c r="G685" s="5" t="n">
        <v>1191.68</v>
      </c>
      <c r="H685" t="inlineStr">
        <is>
          <t>Telecoms, IT &amp; Subscriptions</t>
        </is>
      </c>
      <c r="I685" t="inlineStr">
        <is>
          <t>EXPENSE</t>
        </is>
      </c>
    </row>
    <row r="686">
      <c r="A686" s="4" t="n">
        <v>45535</v>
      </c>
      <c r="B686" t="inlineStr">
        <is>
          <t>FNB</t>
        </is>
      </c>
      <c r="C686" t="inlineStr">
        <is>
          <t>VAT Charge Redirected From</t>
        </is>
      </c>
      <c r="D686" t="inlineStr">
        <is>
          <t>62858407630</t>
        </is>
      </c>
      <c r="E686" s="5" t="n">
        <v>18.06</v>
      </c>
      <c r="G686" s="5" t="n">
        <v>1173.62</v>
      </c>
      <c r="H686" t="inlineStr">
        <is>
          <t>Bank Charges &amp; Interest</t>
        </is>
      </c>
      <c r="I686" t="inlineStr">
        <is>
          <t>EXPENSE</t>
        </is>
      </c>
    </row>
    <row r="687">
      <c r="A687" s="4" t="n">
        <v>45537</v>
      </c>
      <c r="B687" t="inlineStr">
        <is>
          <t>Capitec</t>
        </is>
      </c>
      <c r="C687" t="inlineStr">
        <is>
          <t>POS Local Purchase ENGEN WITHOK Brakpan AUTH ID 1201 77</t>
        </is>
      </c>
      <c r="D687" t="inlineStr">
        <is>
          <t>0000000000008213</t>
        </is>
      </c>
      <c r="E687" s="5" t="n">
        <v>26.9</v>
      </c>
      <c r="G687" s="5" t="n">
        <v>-50816.57</v>
      </c>
      <c r="H687" t="inlineStr">
        <is>
          <t>Uncategorized (needs review)</t>
        </is>
      </c>
      <c r="I687" t="inlineStr">
        <is>
          <t>UNCATEGORIZED</t>
        </is>
      </c>
    </row>
    <row r="688">
      <c r="A688" s="4" t="n">
        <v>45537</v>
      </c>
      <c r="B688" t="inlineStr">
        <is>
          <t>Capitec</t>
        </is>
      </c>
      <c r="C688" t="inlineStr">
        <is>
          <t>POS Local Purchase SASOL N2 PIET RETIEF Piet Retief AUTH ID 735320</t>
        </is>
      </c>
      <c r="D688" t="inlineStr">
        <is>
          <t>0000000000008213</t>
        </is>
      </c>
      <c r="E688" s="5" t="n">
        <v>80.7</v>
      </c>
      <c r="G688" s="5" t="n">
        <v>-50897.27</v>
      </c>
      <c r="H688" t="inlineStr">
        <is>
          <t>Uncategorized (needs review)</t>
        </is>
      </c>
      <c r="I688" t="inlineStr">
        <is>
          <t>UNCATEGORIZED</t>
        </is>
      </c>
    </row>
    <row r="689">
      <c r="A689" s="4" t="n">
        <v>45537</v>
      </c>
      <c r="B689" t="inlineStr">
        <is>
          <t>Capitec</t>
        </is>
      </c>
      <c r="C689" t="inlineStr">
        <is>
          <t>Fuel Purchase SASOL CHURCH STREET Piet Retief A UTH ID 694738</t>
        </is>
      </c>
      <c r="D689" t="inlineStr">
        <is>
          <t>0000000000008213</t>
        </is>
      </c>
      <c r="E689" s="5" t="n">
        <v>464.2</v>
      </c>
      <c r="G689" s="5" t="n">
        <v>-51361.47</v>
      </c>
      <c r="H689" t="inlineStr">
        <is>
          <t>Vehicle, Fuel &amp; Travel (incl. tolls)</t>
        </is>
      </c>
      <c r="I689" t="inlineStr">
        <is>
          <t>EXPENSE</t>
        </is>
      </c>
    </row>
    <row r="690">
      <c r="A690" s="4" t="n">
        <v>45537</v>
      </c>
      <c r="B690" t="inlineStr">
        <is>
          <t>FNB</t>
        </is>
      </c>
      <c r="C690" t="inlineStr">
        <is>
          <t>Magtape Debit Telkom Sa</t>
        </is>
      </c>
      <c r="D690" t="inlineStr">
        <is>
          <t>139902546767472928</t>
        </is>
      </c>
      <c r="E690" s="5" t="n">
        <v>99</v>
      </c>
      <c r="G690" s="5" t="n">
        <v>1074.62</v>
      </c>
      <c r="H690" t="inlineStr">
        <is>
          <t>Telecoms, IT &amp; Subscriptions</t>
        </is>
      </c>
      <c r="I690" t="inlineStr">
        <is>
          <t>EXPENSE</t>
        </is>
      </c>
    </row>
    <row r="691">
      <c r="A691" s="4" t="n">
        <v>45537</v>
      </c>
      <c r="B691" t="inlineStr">
        <is>
          <t>FNB</t>
        </is>
      </c>
      <c r="C691" t="inlineStr">
        <is>
          <t>Magtape Debit Axxess Netcash</t>
        </is>
      </c>
      <c r="D691" t="inlineStr">
        <is>
          <t>295677865</t>
        </is>
      </c>
      <c r="E691" s="5" t="n">
        <v>199</v>
      </c>
      <c r="G691" s="5" t="n">
        <v>875.62</v>
      </c>
      <c r="H691" t="inlineStr">
        <is>
          <t>Telecoms, IT &amp; Subscriptions</t>
        </is>
      </c>
      <c r="I691" t="inlineStr">
        <is>
          <t>EXPENSE</t>
        </is>
      </c>
    </row>
    <row r="692">
      <c r="A692" s="4" t="n">
        <v>45537</v>
      </c>
      <c r="B692" t="inlineStr">
        <is>
          <t>FNB</t>
        </is>
      </c>
      <c r="C692" t="inlineStr">
        <is>
          <t>POS Purchase Gosforth East Plaza *7363</t>
        </is>
      </c>
      <c r="D692" t="inlineStr">
        <is>
          <t>485442</t>
        </is>
      </c>
      <c r="E692" s="5" t="n">
        <v>7</v>
      </c>
      <c r="G692" s="5" t="n">
        <v>868.62</v>
      </c>
      <c r="H692" t="inlineStr">
        <is>
          <t>Vehicle, Fuel &amp; Travel (incl. tolls)</t>
        </is>
      </c>
      <c r="I692" t="inlineStr">
        <is>
          <t>EXPENSE</t>
        </is>
      </c>
    </row>
    <row r="693">
      <c r="A693" s="4" t="n">
        <v>45537</v>
      </c>
      <c r="B693" t="inlineStr">
        <is>
          <t>FNB</t>
        </is>
      </c>
      <c r="C693" t="inlineStr">
        <is>
          <t>POS Purchase 71.99 Google *Youtu *7363</t>
        </is>
      </c>
      <c r="D693" t="inlineStr">
        <is>
          <t>485442</t>
        </is>
      </c>
      <c r="E693" s="5" t="n">
        <v>71.98999999999999</v>
      </c>
      <c r="G693" s="5" t="n">
        <v>796.63</v>
      </c>
      <c r="H693" t="inlineStr">
        <is>
          <t>Telecoms, IT &amp; Subscriptions</t>
        </is>
      </c>
      <c r="I693" t="inlineStr">
        <is>
          <t>EXPENSE</t>
        </is>
      </c>
    </row>
    <row r="694">
      <c r="A694" s="4" t="n">
        <v>45538</v>
      </c>
      <c r="B694" t="inlineStr">
        <is>
          <t>Capitec</t>
        </is>
      </c>
      <c r="C694" t="inlineStr">
        <is>
          <t>POS Local Purchase Dischem Piet Retief PIET RETIEF A UTH ID 778288</t>
        </is>
      </c>
      <c r="D694" t="inlineStr">
        <is>
          <t>0000000000008213</t>
        </is>
      </c>
      <c r="E694" s="5" t="n">
        <v>92.94</v>
      </c>
      <c r="G694" s="5" t="n">
        <v>-51454.41</v>
      </c>
      <c r="H694" t="inlineStr">
        <is>
          <t>Uncategorized (needs review)</t>
        </is>
      </c>
      <c r="I694" t="inlineStr">
        <is>
          <t>UNCATEGORIZED</t>
        </is>
      </c>
    </row>
    <row r="695">
      <c r="A695" s="4" t="n">
        <v>45538</v>
      </c>
      <c r="B695" t="inlineStr">
        <is>
          <t>Capitec</t>
        </is>
      </c>
      <c r="C695" t="inlineStr">
        <is>
          <t>POS Local Purchase MCD Pritchard St (0342 JHB AUTH | D 072044</t>
        </is>
      </c>
      <c r="D695" t="inlineStr">
        <is>
          <t>0000000000008213</t>
        </is>
      </c>
      <c r="E695" s="5" t="n">
        <v>45.9</v>
      </c>
      <c r="G695" s="5" t="n">
        <v>-51500.31</v>
      </c>
      <c r="H695" t="inlineStr">
        <is>
          <t>Possible Personal / Drawings (flagged - not yet classified as business or personal)</t>
        </is>
      </c>
      <c r="I695" t="inlineStr">
        <is>
          <t>DRAWINGS</t>
        </is>
      </c>
    </row>
    <row r="696">
      <c r="A696" s="4" t="n">
        <v>45538</v>
      </c>
      <c r="B696" t="inlineStr">
        <is>
          <t>Capitec</t>
        </is>
      </c>
      <c r="C696" t="inlineStr">
        <is>
          <t>POS Local Purchase MCD Pritchard St (0342 JHB AUTH | D 050730</t>
        </is>
      </c>
      <c r="D696" t="inlineStr">
        <is>
          <t>0000000000008213</t>
        </is>
      </c>
      <c r="E696" s="5" t="n">
        <v>175.3</v>
      </c>
      <c r="G696" s="5" t="n">
        <v>-51675.61</v>
      </c>
      <c r="H696" t="inlineStr">
        <is>
          <t>Possible Personal / Drawings (flagged - not yet classified as business or personal)</t>
        </is>
      </c>
      <c r="I696" t="inlineStr">
        <is>
          <t>DRAWINGS</t>
        </is>
      </c>
    </row>
    <row r="697">
      <c r="A697" s="4" t="n">
        <v>45538</v>
      </c>
      <c r="B697" t="inlineStr">
        <is>
          <t>Capitec</t>
        </is>
      </c>
      <c r="C697" t="inlineStr">
        <is>
          <t>Fuel Purchase ENGEN GRASMERE Lenasia =231.10 AUTH ID 03 3971</t>
        </is>
      </c>
      <c r="D697" t="inlineStr">
        <is>
          <t>0000000000008213</t>
        </is>
      </c>
      <c r="E697" s="5" t="n">
        <v>231.1</v>
      </c>
      <c r="G697" s="5" t="n">
        <v>-51906.71</v>
      </c>
      <c r="H697" t="inlineStr">
        <is>
          <t>Vehicle, Fuel &amp; Travel (incl. tolls)</t>
        </is>
      </c>
      <c r="I697" t="inlineStr">
        <is>
          <t>EXPENSE</t>
        </is>
      </c>
    </row>
    <row r="698">
      <c r="A698" s="4" t="n">
        <v>45538</v>
      </c>
      <c r="B698" t="inlineStr">
        <is>
          <t>Capitec</t>
        </is>
      </c>
      <c r="C698" t="inlineStr">
        <is>
          <t>Inward EFT Credit EST/22/SEGAL</t>
        </is>
      </c>
      <c r="D698" t="inlineStr"/>
      <c r="F698" s="5" t="n">
        <v>41323.45</v>
      </c>
      <c r="G698" s="5" t="n">
        <v>-10583.26</v>
      </c>
      <c r="H698" t="inlineStr">
        <is>
          <t>Fee Income Received</t>
        </is>
      </c>
      <c r="I698" t="inlineStr">
        <is>
          <t>INCOME</t>
        </is>
      </c>
    </row>
    <row r="699">
      <c r="A699" s="4" t="n">
        <v>45538</v>
      </c>
      <c r="B699" t="inlineStr">
        <is>
          <t>FNB</t>
        </is>
      </c>
      <c r="C699" t="inlineStr">
        <is>
          <t>FNB App Transfer From Lit/23/Kubu</t>
        </is>
      </c>
      <c r="D699" t="inlineStr"/>
      <c r="F699" s="5" t="n">
        <v>2000</v>
      </c>
      <c r="G699" s="5" t="n">
        <v>2796.63</v>
      </c>
      <c r="H699" t="inlineStr">
        <is>
          <t>Fee Income Received</t>
        </is>
      </c>
      <c r="I699" t="inlineStr">
        <is>
          <t>INCOME</t>
        </is>
      </c>
    </row>
    <row r="700">
      <c r="A700" s="4" t="n">
        <v>45538</v>
      </c>
      <c r="B700" t="inlineStr">
        <is>
          <t>FNB</t>
        </is>
      </c>
      <c r="C700" t="inlineStr">
        <is>
          <t>FNB App Payment To Skosana Raf Summ 2024</t>
        </is>
      </c>
      <c r="D700" t="inlineStr">
        <is>
          <t>099362</t>
        </is>
      </c>
      <c r="E700" s="5" t="n">
        <v>2103</v>
      </c>
      <c r="G700" s="5" t="n">
        <v>693.63</v>
      </c>
      <c r="H700" t="inlineStr">
        <is>
          <t>Legal Disbursements &amp; Counsel Fees (Sheriff/Advocate/LPC/RAF/Conveyancer)</t>
        </is>
      </c>
      <c r="I700" t="inlineStr">
        <is>
          <t>EXPENSE</t>
        </is>
      </c>
    </row>
    <row r="701">
      <c r="A701" s="4" t="n">
        <v>45538</v>
      </c>
      <c r="B701" t="inlineStr">
        <is>
          <t>FNB</t>
        </is>
      </c>
      <c r="C701" t="inlineStr">
        <is>
          <t>Payshap Credit M Dlamini</t>
        </is>
      </c>
      <c r="D701" t="inlineStr"/>
      <c r="F701" s="5" t="n">
        <v>2500</v>
      </c>
      <c r="G701" s="5" t="n">
        <v>3193.63</v>
      </c>
      <c r="H701" t="inlineStr">
        <is>
          <t>Fee Income Received</t>
        </is>
      </c>
      <c r="I701" t="inlineStr">
        <is>
          <t>INCOME</t>
        </is>
      </c>
    </row>
    <row r="702">
      <c r="A702" s="4" t="n">
        <v>45538</v>
      </c>
      <c r="B702" t="inlineStr">
        <is>
          <t>FNB</t>
        </is>
      </c>
      <c r="C702" t="inlineStr">
        <is>
          <t>Fuel Purchase Ecofuel Service Sta *7363</t>
        </is>
      </c>
      <c r="D702" t="inlineStr">
        <is>
          <t>485442</t>
        </is>
      </c>
      <c r="E702" s="5" t="n">
        <v>121.39</v>
      </c>
      <c r="G702" s="5" t="n">
        <v>3072.24</v>
      </c>
      <c r="H702" t="inlineStr">
        <is>
          <t>Vehicle, Fuel &amp; Travel (incl. tolls)</t>
        </is>
      </c>
      <c r="I702" t="inlineStr">
        <is>
          <t>EXPENSE</t>
        </is>
      </c>
    </row>
    <row r="703">
      <c r="A703" s="4" t="n">
        <v>45539</v>
      </c>
      <c r="B703" t="inlineStr">
        <is>
          <t>Capitec</t>
        </is>
      </c>
      <c r="C703" t="inlineStr">
        <is>
          <t>Backdated S/Debit LOAN ACCOUNT DLI LOANS REPAY</t>
        </is>
      </c>
      <c r="D703" t="inlineStr"/>
      <c r="E703" s="5" t="n">
        <v>2500</v>
      </c>
      <c r="G703" s="5" t="n">
        <v>-13084.26</v>
      </c>
      <c r="H703" t="inlineStr">
        <is>
          <t>Loan Repayments / Advances (Financing)</t>
        </is>
      </c>
      <c r="I703" t="inlineStr">
        <is>
          <t>FINANCING</t>
        </is>
      </c>
    </row>
    <row r="704">
      <c r="A704" s="4" t="n">
        <v>45539</v>
      </c>
      <c r="B704" t="inlineStr">
        <is>
          <t>Capitec</t>
        </is>
      </c>
      <c r="C704" t="inlineStr">
        <is>
          <t>Bank Fee (transaction fee)</t>
        </is>
      </c>
      <c r="D704" t="inlineStr"/>
      <c r="E704" s="5" t="n">
        <v>1</v>
      </c>
      <c r="G704" s="5" t="n">
        <v>-13084.26</v>
      </c>
      <c r="H704" t="inlineStr">
        <is>
          <t>Bank Charges &amp; Interest</t>
        </is>
      </c>
      <c r="I704" t="inlineStr">
        <is>
          <t>EXPENSE</t>
        </is>
      </c>
    </row>
    <row r="705">
      <c r="A705" s="4" t="n">
        <v>45539</v>
      </c>
      <c r="B705" t="inlineStr">
        <is>
          <t>FNB</t>
        </is>
      </c>
      <c r="C705" t="inlineStr">
        <is>
          <t>ADT Cash Deposit Sd</t>
        </is>
      </c>
      <c r="D705" t="inlineStr">
        <is>
          <t>00882113</t>
        </is>
      </c>
      <c r="F705" s="5" t="n">
        <v>1000</v>
      </c>
      <c r="G705" s="5" t="n">
        <v>4072.24</v>
      </c>
      <c r="H705" t="inlineStr">
        <is>
          <t>Fee Income Received</t>
        </is>
      </c>
      <c r="I705" t="inlineStr">
        <is>
          <t>INCOME</t>
        </is>
      </c>
    </row>
    <row r="706">
      <c r="A706" s="4" t="n">
        <v>45539</v>
      </c>
      <c r="B706" t="inlineStr">
        <is>
          <t>FNB</t>
        </is>
      </c>
      <c r="C706" t="inlineStr">
        <is>
          <t>POS Purchase Vox Moto *7363</t>
        </is>
      </c>
      <c r="D706" t="inlineStr">
        <is>
          <t>485442</t>
        </is>
      </c>
      <c r="E706" s="5" t="n">
        <v>178.7</v>
      </c>
      <c r="G706" s="5" t="n">
        <v>3893.54</v>
      </c>
      <c r="H706" t="inlineStr">
        <is>
          <t>Uncategorized (needs review)</t>
        </is>
      </c>
      <c r="I706" t="inlineStr">
        <is>
          <t>UNCATEGORIZED</t>
        </is>
      </c>
    </row>
    <row r="707">
      <c r="A707" s="4" t="n">
        <v>45540</v>
      </c>
      <c r="B707" t="inlineStr">
        <is>
          <t>FNB</t>
        </is>
      </c>
      <c r="C707" t="inlineStr">
        <is>
          <t>Payshap Credit Riverview Developmen</t>
        </is>
      </c>
      <c r="D707" t="inlineStr"/>
      <c r="F707" s="5" t="n">
        <v>3000</v>
      </c>
      <c r="G707" s="5" t="n">
        <v>6893.54</v>
      </c>
      <c r="H707" t="inlineStr">
        <is>
          <t>Fee Income Received</t>
        </is>
      </c>
      <c r="I707" t="inlineStr">
        <is>
          <t>INCOME</t>
        </is>
      </c>
    </row>
    <row r="708">
      <c r="A708" s="4" t="n">
        <v>45540</v>
      </c>
      <c r="B708" t="inlineStr">
        <is>
          <t>FNB</t>
        </is>
      </c>
      <c r="C708" t="inlineStr">
        <is>
          <t>FNB App Payment To Est/21/Mayaba M2405/512</t>
        </is>
      </c>
      <c r="D708" t="inlineStr"/>
      <c r="E708" s="5" t="n">
        <v>310</v>
      </c>
      <c r="G708" s="5" t="n">
        <v>6583.54</v>
      </c>
      <c r="H708" t="inlineStr">
        <is>
          <t>Uncategorized (needs review)</t>
        </is>
      </c>
      <c r="I708" t="inlineStr">
        <is>
          <t>UNCATEGORIZED</t>
        </is>
      </c>
    </row>
    <row r="709">
      <c r="A709" s="4" t="n">
        <v>45540</v>
      </c>
      <c r="B709" t="inlineStr">
        <is>
          <t>FNB</t>
        </is>
      </c>
      <c r="C709" t="inlineStr">
        <is>
          <t>Magtape Credit Capitec P Kunene</t>
        </is>
      </c>
      <c r="D709" t="inlineStr"/>
      <c r="F709" s="5" t="n">
        <v>1000</v>
      </c>
      <c r="G709" s="5" t="n">
        <v>7583.54</v>
      </c>
      <c r="H709" t="inlineStr">
        <is>
          <t>Other Income / Refunds</t>
        </is>
      </c>
      <c r="I709" t="inlineStr">
        <is>
          <t>INCOME</t>
        </is>
      </c>
    </row>
    <row r="710">
      <c r="A710" s="4" t="n">
        <v>45540</v>
      </c>
      <c r="B710" t="inlineStr">
        <is>
          <t>FNB</t>
        </is>
      </c>
      <c r="C710" t="inlineStr">
        <is>
          <t>POS Purchase Dalpark Plaza *7363</t>
        </is>
      </c>
      <c r="D710" t="inlineStr">
        <is>
          <t>485442</t>
        </is>
      </c>
      <c r="E710" s="5" t="n">
        <v>14.5</v>
      </c>
      <c r="G710" s="5" t="n">
        <v>7569.04</v>
      </c>
      <c r="H710" t="inlineStr">
        <is>
          <t>Uncategorized (needs review)</t>
        </is>
      </c>
      <c r="I710" t="inlineStr">
        <is>
          <t>UNCATEGORIZED</t>
        </is>
      </c>
    </row>
    <row r="711">
      <c r="A711" s="4" t="n">
        <v>45540</v>
      </c>
      <c r="B711" t="inlineStr">
        <is>
          <t>FNB</t>
        </is>
      </c>
      <c r="C711" t="inlineStr">
        <is>
          <t>POS Purchase Trans African Conce *7363</t>
        </is>
      </c>
      <c r="D711" t="inlineStr">
        <is>
          <t>485442</t>
        </is>
      </c>
      <c r="E711" s="5" t="n">
        <v>79</v>
      </c>
      <c r="G711" s="5" t="n">
        <v>7490.04</v>
      </c>
      <c r="H711" t="inlineStr">
        <is>
          <t>Uncategorized (needs review)</t>
        </is>
      </c>
      <c r="I711" t="inlineStr">
        <is>
          <t>UNCATEGORIZED</t>
        </is>
      </c>
    </row>
    <row r="712">
      <c r="A712" s="4" t="n">
        <v>45541</v>
      </c>
      <c r="B712" t="inlineStr">
        <is>
          <t>Capitec</t>
        </is>
      </c>
      <c r="C712" t="inlineStr">
        <is>
          <t>Inward EFT Credit LIT24/KELU</t>
        </is>
      </c>
      <c r="D712" t="inlineStr"/>
      <c r="F712" s="5" t="n">
        <v>10000</v>
      </c>
      <c r="G712" s="5" t="n">
        <v>-3094.26</v>
      </c>
      <c r="H712" t="inlineStr">
        <is>
          <t>Fee Income Received</t>
        </is>
      </c>
      <c r="I712" t="inlineStr">
        <is>
          <t>INCOME</t>
        </is>
      </c>
    </row>
    <row r="713">
      <c r="A713" s="4" t="n">
        <v>45542</v>
      </c>
      <c r="B713" t="inlineStr">
        <is>
          <t>Capitec</t>
        </is>
      </c>
      <c r="C713" t="inlineStr">
        <is>
          <t>POS Local Purchase Mall of the South JHB SOUTH AUTH ID 755462</t>
        </is>
      </c>
      <c r="D713" t="inlineStr">
        <is>
          <t>0000000000008213</t>
        </is>
      </c>
      <c r="E713" s="5" t="n">
        <v>10</v>
      </c>
      <c r="G713" s="5" t="n">
        <v>-13094.26</v>
      </c>
      <c r="H713" t="inlineStr">
        <is>
          <t>Uncategorized (needs review)</t>
        </is>
      </c>
      <c r="I713" t="inlineStr">
        <is>
          <t>UNCATEGORIZED</t>
        </is>
      </c>
    </row>
    <row r="714">
      <c r="A714" s="4" t="n">
        <v>45542</v>
      </c>
      <c r="B714" t="inlineStr">
        <is>
          <t>Capitec</t>
        </is>
      </c>
      <c r="C714" t="inlineStr">
        <is>
          <t>Inward EFT Credit EST/22/NKALANE</t>
        </is>
      </c>
      <c r="D714" t="inlineStr"/>
      <c r="F714" s="5" t="n">
        <v>5669</v>
      </c>
      <c r="G714" s="5" t="n">
        <v>2574.74</v>
      </c>
      <c r="H714" t="inlineStr">
        <is>
          <t>Fee Income Received</t>
        </is>
      </c>
      <c r="I714" t="inlineStr">
        <is>
          <t>INCOME</t>
        </is>
      </c>
    </row>
    <row r="715">
      <c r="A715" s="4" t="n">
        <v>45542</v>
      </c>
      <c r="B715" t="inlineStr">
        <is>
          <t>Capitec</t>
        </is>
      </c>
      <c r="C715" t="inlineStr">
        <is>
          <t>Inward EFT Credit EST/22/NKALANE</t>
        </is>
      </c>
      <c r="D715" t="inlineStr"/>
      <c r="F715" s="5" t="n">
        <v>57897</v>
      </c>
      <c r="G715" s="5" t="n">
        <v>60471.74</v>
      </c>
      <c r="H715" t="inlineStr">
        <is>
          <t>Fee Income Received</t>
        </is>
      </c>
      <c r="I715" t="inlineStr">
        <is>
          <t>INCOME</t>
        </is>
      </c>
    </row>
    <row r="716">
      <c r="A716" s="4" t="n">
        <v>45542</v>
      </c>
      <c r="B716" t="inlineStr">
        <is>
          <t>FNB</t>
        </is>
      </c>
      <c r="C716" t="inlineStr">
        <is>
          <t>Int On Debit Balance</t>
        </is>
      </c>
      <c r="D716" t="inlineStr"/>
      <c r="E716" s="5" t="n">
        <v>0.63</v>
      </c>
      <c r="G716" s="5" t="n">
        <v>7489.41</v>
      </c>
      <c r="H716" t="inlineStr">
        <is>
          <t>Bank Charges &amp; Interest</t>
        </is>
      </c>
      <c r="I716" t="inlineStr">
        <is>
          <t>EXPENSE</t>
        </is>
      </c>
    </row>
    <row r="717">
      <c r="A717" s="4" t="n">
        <v>45542</v>
      </c>
      <c r="B717" t="inlineStr">
        <is>
          <t>FNB</t>
        </is>
      </c>
      <c r="C717" t="inlineStr">
        <is>
          <t>Penalty Interest</t>
        </is>
      </c>
      <c r="D717" t="inlineStr"/>
      <c r="E717" s="5" t="n">
        <v>0.25</v>
      </c>
      <c r="G717" s="5" t="n">
        <v>7489.16</v>
      </c>
      <c r="H717" t="inlineStr">
        <is>
          <t>Bank Charges &amp; Interest</t>
        </is>
      </c>
      <c r="I717" t="inlineStr">
        <is>
          <t>EXPENSE</t>
        </is>
      </c>
    </row>
    <row r="718">
      <c r="A718" s="4" t="n">
        <v>45542</v>
      </c>
      <c r="B718" t="inlineStr">
        <is>
          <t>FNB</t>
        </is>
      </c>
      <c r="C718" t="inlineStr">
        <is>
          <t>Account Fee</t>
        </is>
      </c>
      <c r="D718" t="inlineStr"/>
      <c r="E718" s="5" t="n">
        <v>330</v>
      </c>
      <c r="G718" s="5" t="n">
        <v>7159.16</v>
      </c>
      <c r="H718" t="inlineStr">
        <is>
          <t>Bank Charges &amp; Interest</t>
        </is>
      </c>
      <c r="I718" t="inlineStr">
        <is>
          <t>EXPENSE</t>
        </is>
      </c>
    </row>
    <row r="719">
      <c r="A719" s="4" t="n">
        <v>45542</v>
      </c>
      <c r="B719" t="inlineStr">
        <is>
          <t>FNB</t>
        </is>
      </c>
      <c r="C719" t="inlineStr">
        <is>
          <t>Fees</t>
        </is>
      </c>
      <c r="D719" t="inlineStr"/>
      <c r="E719" s="5" t="n">
        <v>47.2</v>
      </c>
      <c r="G719" s="5" t="n">
        <v>7111.96</v>
      </c>
      <c r="H719" t="inlineStr">
        <is>
          <t>Bank Charges &amp; Interest</t>
        </is>
      </c>
      <c r="I719" t="inlineStr">
        <is>
          <t>EXPENSE</t>
        </is>
      </c>
    </row>
    <row r="720">
      <c r="A720" s="4" t="n">
        <v>45543</v>
      </c>
      <c r="B720" t="inlineStr">
        <is>
          <t>Capitec</t>
        </is>
      </c>
      <c r="C720" t="inlineStr">
        <is>
          <t>Fuel Purchase BP TSAKANE BRAKPAN AUTH ID 742471</t>
        </is>
      </c>
      <c r="D720" t="inlineStr">
        <is>
          <t>0000000000008213</t>
        </is>
      </c>
      <c r="E720" s="5" t="n">
        <v>332.85</v>
      </c>
      <c r="G720" s="5" t="n">
        <v>60138.89</v>
      </c>
      <c r="H720" t="inlineStr">
        <is>
          <t>Vehicle, Fuel &amp; Travel (incl. tolls)</t>
        </is>
      </c>
      <c r="I720" t="inlineStr">
        <is>
          <t>EXPENSE</t>
        </is>
      </c>
    </row>
    <row r="721">
      <c r="A721" s="4" t="n">
        <v>45543</v>
      </c>
      <c r="B721" t="inlineStr">
        <is>
          <t>Capitec</t>
        </is>
      </c>
      <c r="C721" t="inlineStr">
        <is>
          <t>Fuel Purchase SHELL ULTRA CITY Johannesburg AUT H ID 619009</t>
        </is>
      </c>
      <c r="D721" t="inlineStr">
        <is>
          <t>0000000000008213</t>
        </is>
      </c>
      <c r="E721" s="5" t="n">
        <v>332.9</v>
      </c>
      <c r="G721" s="5" t="n">
        <v>59805.99</v>
      </c>
      <c r="H721" t="inlineStr">
        <is>
          <t>Vehicle, Fuel &amp; Travel (incl. tolls)</t>
        </is>
      </c>
      <c r="I721" t="inlineStr">
        <is>
          <t>EXPENSE</t>
        </is>
      </c>
    </row>
    <row r="722">
      <c r="A722" s="4" t="n">
        <v>45544</v>
      </c>
      <c r="B722" t="inlineStr">
        <is>
          <t>Capitec</t>
        </is>
      </c>
      <c r="C722" t="inlineStr">
        <is>
          <t>Fuel Purchase ENGEN TSAKANE CORNER Brakpan AUTH ID 578083 atc SSC=*d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21/11/2024 UVEFIHV2BLO Date 01/10/2024 Contact 0860 309 250 for verification Account No. 1051597447 Statement No. 00004 Page: 000002 Lone | one | cramming | | |e</t>
        </is>
      </c>
      <c r="D722" t="inlineStr">
        <is>
          <t>0000000000008213</t>
        </is>
      </c>
      <c r="E722" s="5" t="n">
        <v>224</v>
      </c>
      <c r="G722" s="5" t="n">
        <v>59581.99</v>
      </c>
      <c r="H722" t="inlineStr">
        <is>
          <t>Vehicle, Fuel &amp; Travel (incl. tolls)</t>
        </is>
      </c>
      <c r="I722" t="inlineStr">
        <is>
          <t>EXPENSE</t>
        </is>
      </c>
    </row>
    <row r="723">
      <c r="A723" s="4" t="n">
        <v>45544</v>
      </c>
      <c r="B723" t="inlineStr">
        <is>
          <t>FNB</t>
        </is>
      </c>
      <c r="C723" t="inlineStr">
        <is>
          <t>FNB App Rtc Pmt To Cipc Duzi85</t>
        </is>
      </c>
      <c r="D723" t="inlineStr"/>
      <c r="E723" s="5" t="n">
        <v>1000</v>
      </c>
      <c r="G723" s="5" t="n">
        <v>6111.96</v>
      </c>
      <c r="H723" t="inlineStr">
        <is>
          <t>Company Secretarial &amp; Compliance</t>
        </is>
      </c>
      <c r="I723" t="inlineStr">
        <is>
          <t>EXPENSE</t>
        </is>
      </c>
    </row>
    <row r="724">
      <c r="A724" s="4" t="n">
        <v>45544</v>
      </c>
      <c r="B724" t="inlineStr">
        <is>
          <t>FNB</t>
        </is>
      </c>
      <c r="C724" t="inlineStr">
        <is>
          <t>POS Purchase Gosforth East Plaza *7363</t>
        </is>
      </c>
      <c r="D724" t="inlineStr">
        <is>
          <t>485442</t>
        </is>
      </c>
      <c r="E724" s="5" t="n">
        <v>7</v>
      </c>
      <c r="G724" s="5" t="n">
        <v>6104.96</v>
      </c>
      <c r="H724" t="inlineStr">
        <is>
          <t>Vehicle, Fuel &amp; Travel (incl. tolls)</t>
        </is>
      </c>
      <c r="I724" t="inlineStr">
        <is>
          <t>EXPENSE</t>
        </is>
      </c>
    </row>
    <row r="725">
      <c r="A725" s="4" t="n">
        <v>45545</v>
      </c>
      <c r="B725" t="inlineStr">
        <is>
          <t>Capitec</t>
        </is>
      </c>
      <c r="C725" t="inlineStr">
        <is>
          <t>Outward EFT MR SHABANGU Dlamini Legal Inc To 63200 5</t>
        </is>
      </c>
      <c r="D725" t="inlineStr">
        <is>
          <t>4085300918</t>
        </is>
      </c>
      <c r="E725" s="5" t="n">
        <v>2000</v>
      </c>
      <c r="G725" s="5" t="n">
        <v>57579.99</v>
      </c>
      <c r="H725" t="inlineStr">
        <is>
          <t>Uncategorized (needs review)</t>
        </is>
      </c>
      <c r="I725" t="inlineStr">
        <is>
          <t>UNCATEGORIZED</t>
        </is>
      </c>
    </row>
    <row r="726">
      <c r="A726" s="4" t="n">
        <v>45545</v>
      </c>
      <c r="B726" t="inlineStr">
        <is>
          <t>Capitec</t>
        </is>
      </c>
      <c r="C726" t="inlineStr">
        <is>
          <t>Bank Fee (transaction fee)</t>
        </is>
      </c>
      <c r="D726" t="inlineStr"/>
      <c r="E726" s="5" t="n">
        <v>2</v>
      </c>
      <c r="G726" s="5" t="n">
        <v>57579.99</v>
      </c>
      <c r="H726" t="inlineStr">
        <is>
          <t>Bank Charges &amp; Interest</t>
        </is>
      </c>
      <c r="I726" t="inlineStr">
        <is>
          <t>EXPENSE</t>
        </is>
      </c>
    </row>
    <row r="727">
      <c r="A727" s="4" t="n">
        <v>45545</v>
      </c>
      <c r="B727" t="inlineStr">
        <is>
          <t>FNB</t>
        </is>
      </c>
      <c r="C727" t="inlineStr">
        <is>
          <t>Internet Pmt To Courier Guy Ozwtcg - Dla024</t>
        </is>
      </c>
      <c r="D727" t="inlineStr"/>
      <c r="E727" s="5" t="n">
        <v>1000</v>
      </c>
      <c r="G727" s="5" t="n">
        <v>5104.96</v>
      </c>
      <c r="H727" t="inlineStr">
        <is>
          <t>Office &amp; Courier Costs</t>
        </is>
      </c>
      <c r="I727" t="inlineStr">
        <is>
          <t>EXPENSE</t>
        </is>
      </c>
    </row>
    <row r="728">
      <c r="A728" s="4" t="n">
        <v>45545</v>
      </c>
      <c r="B728" t="inlineStr">
        <is>
          <t>FNB</t>
        </is>
      </c>
      <c r="C728" t="inlineStr">
        <is>
          <t>FNB App Payment To Axistech Dlamini Legal Inc</t>
        </is>
      </c>
      <c r="D728" t="inlineStr"/>
      <c r="E728" s="5" t="n">
        <v>500</v>
      </c>
      <c r="G728" s="5" t="n">
        <v>4604.96</v>
      </c>
      <c r="H728" t="inlineStr">
        <is>
          <t>Uncategorized (needs review)</t>
        </is>
      </c>
      <c r="I728" t="inlineStr">
        <is>
          <t>UNCATEGORIZED</t>
        </is>
      </c>
    </row>
    <row r="729">
      <c r="A729" s="4" t="n">
        <v>45546</v>
      </c>
      <c r="B729" t="inlineStr">
        <is>
          <t>FNB</t>
        </is>
      </c>
      <c r="C729" t="inlineStr">
        <is>
          <t>Fees Pymt Fee-71.99 Googl</t>
        </is>
      </c>
      <c r="D729" t="inlineStr"/>
      <c r="E729" s="5" t="n">
        <v>1.44</v>
      </c>
      <c r="G729" s="5" t="n">
        <v>4603.52</v>
      </c>
      <c r="H729" t="inlineStr">
        <is>
          <t>Bank Charges &amp; Interest</t>
        </is>
      </c>
      <c r="I729" t="inlineStr">
        <is>
          <t>EXPENSE</t>
        </is>
      </c>
    </row>
    <row r="730">
      <c r="A730" s="4" t="n">
        <v>45546</v>
      </c>
      <c r="B730" t="inlineStr">
        <is>
          <t>FNB</t>
        </is>
      </c>
      <c r="C730" t="inlineStr">
        <is>
          <t>POS Purchase Trichardsfontein Ma *7363</t>
        </is>
      </c>
      <c r="D730" t="inlineStr">
        <is>
          <t>485442</t>
        </is>
      </c>
      <c r="E730" s="5" t="n">
        <v>23.5</v>
      </c>
      <c r="G730" s="5" t="n">
        <v>4580.02</v>
      </c>
      <c r="H730" t="inlineStr">
        <is>
          <t>Vehicle, Fuel &amp; Travel (incl. tolls)</t>
        </is>
      </c>
      <c r="I730" t="inlineStr">
        <is>
          <t>EXPENSE</t>
        </is>
      </c>
    </row>
    <row r="731">
      <c r="A731" s="4" t="n">
        <v>45546</v>
      </c>
      <c r="B731" t="inlineStr">
        <is>
          <t>FNB</t>
        </is>
      </c>
      <c r="C731" t="inlineStr">
        <is>
          <t>POS Purchase Bolt.Eu/O/ 485442*7363</t>
        </is>
      </c>
      <c r="D731" t="inlineStr">
        <is>
          <t>2409091</t>
        </is>
      </c>
      <c r="E731" s="5" t="n">
        <v>39</v>
      </c>
      <c r="G731" s="5" t="n">
        <v>4541.02</v>
      </c>
      <c r="H731" t="inlineStr">
        <is>
          <t>Possible Personal / Drawings (flagged - not yet classified as business or personal)</t>
        </is>
      </c>
      <c r="I731" t="inlineStr">
        <is>
          <t>DRAWINGS</t>
        </is>
      </c>
    </row>
    <row r="732">
      <c r="A732" s="4" t="n">
        <v>45546</v>
      </c>
      <c r="B732" t="inlineStr">
        <is>
          <t>FNB</t>
        </is>
      </c>
      <c r="C732" t="inlineStr">
        <is>
          <t>POS Purchase Ermelo Mainline *7363</t>
        </is>
      </c>
      <c r="D732" t="inlineStr">
        <is>
          <t>485442</t>
        </is>
      </c>
      <c r="E732" s="5" t="n">
        <v>41.5</v>
      </c>
      <c r="G732" s="5" t="n">
        <v>4499.52</v>
      </c>
      <c r="H732" t="inlineStr">
        <is>
          <t>Vehicle, Fuel &amp; Travel (incl. tolls)</t>
        </is>
      </c>
      <c r="I732" t="inlineStr">
        <is>
          <t>EXPENSE</t>
        </is>
      </c>
    </row>
    <row r="733">
      <c r="A733" s="4" t="n">
        <v>45547</v>
      </c>
      <c r="B733" t="inlineStr">
        <is>
          <t>Capitec</t>
        </is>
      </c>
      <c r="C733" t="inlineStr">
        <is>
          <t>Backdated S/Debit Mazibuko CLP DLAMINI LEGAL INC</t>
        </is>
      </c>
      <c r="D733" t="inlineStr"/>
      <c r="E733" s="5" t="n">
        <v>1678.65</v>
      </c>
      <c r="G733" s="5" t="n">
        <v>55900.34</v>
      </c>
      <c r="H733" t="inlineStr">
        <is>
          <t>Salaries &amp; Staff Costs</t>
        </is>
      </c>
      <c r="I733" t="inlineStr">
        <is>
          <t>EXPENSE</t>
        </is>
      </c>
    </row>
    <row r="734">
      <c r="A734" s="4" t="n">
        <v>45547</v>
      </c>
      <c r="B734" t="inlineStr">
        <is>
          <t>Capitec</t>
        </is>
      </c>
      <c r="C734" t="inlineStr">
        <is>
          <t>Bank Fee (transaction fee)</t>
        </is>
      </c>
      <c r="D734" t="inlineStr"/>
      <c r="E734" s="5" t="n">
        <v>1</v>
      </c>
      <c r="G734" s="5" t="n">
        <v>55900.34</v>
      </c>
      <c r="H734" t="inlineStr">
        <is>
          <t>Bank Charges &amp; Interest</t>
        </is>
      </c>
      <c r="I734" t="inlineStr">
        <is>
          <t>EXPENSE</t>
        </is>
      </c>
    </row>
    <row r="735">
      <c r="A735" s="4" t="n">
        <v>45547</v>
      </c>
      <c r="B735" t="inlineStr">
        <is>
          <t>Capitec</t>
        </is>
      </c>
      <c r="C735" t="inlineStr">
        <is>
          <t>******O06073** ** Thembisile OT INVOOO0365 SKOSANA</t>
        </is>
      </c>
      <c r="D735" t="inlineStr"/>
      <c r="E735" s="5" t="n">
        <v>5000</v>
      </c>
      <c r="G735" s="5" t="n">
        <v>50893.84</v>
      </c>
      <c r="H735" t="inlineStr">
        <is>
          <t>Legal Disbursements &amp; Counsel Fees (Sheriff/Advocate/LPC/RAF/Conveyancer)</t>
        </is>
      </c>
      <c r="I735" t="inlineStr">
        <is>
          <t>EXPENSE</t>
        </is>
      </c>
    </row>
    <row r="736">
      <c r="A736" s="4" t="n">
        <v>45547</v>
      </c>
      <c r="B736" t="inlineStr">
        <is>
          <t>Capitec</t>
        </is>
      </c>
      <c r="C736" t="inlineStr">
        <is>
          <t>Bank Fee (transaction fee)</t>
        </is>
      </c>
      <c r="D736" t="inlineStr"/>
      <c r="E736" s="5" t="n">
        <v>6.5</v>
      </c>
      <c r="G736" s="5" t="n">
        <v>50893.84</v>
      </c>
      <c r="H736" t="inlineStr">
        <is>
          <t>Bank Charges &amp; Interest</t>
        </is>
      </c>
      <c r="I736" t="inlineStr">
        <is>
          <t>EXPENSE</t>
        </is>
      </c>
    </row>
    <row r="737">
      <c r="A737" s="4" t="n">
        <v>45547</v>
      </c>
      <c r="B737" t="inlineStr">
        <is>
          <t>Capitec</t>
        </is>
      </c>
      <c r="C737" t="inlineStr">
        <is>
          <t>Outward EFT LIT24KHUMALO SHERIFF KZN ACC7539 1787 2024 To 6237 9993184 250655</t>
        </is>
      </c>
      <c r="D737" t="inlineStr"/>
      <c r="E737" s="5" t="n">
        <v>750</v>
      </c>
      <c r="G737" s="5" t="n">
        <v>50141.84</v>
      </c>
      <c r="H737" t="inlineStr">
        <is>
          <t>Legal Disbursements &amp; Counsel Fees (Sheriff/Advocate/LPC/RAF/Conveyancer)</t>
        </is>
      </c>
      <c r="I737" t="inlineStr">
        <is>
          <t>EXPENSE</t>
        </is>
      </c>
    </row>
    <row r="738">
      <c r="A738" s="4" t="n">
        <v>45547</v>
      </c>
      <c r="B738" t="inlineStr">
        <is>
          <t>Capitec</t>
        </is>
      </c>
      <c r="C738" t="inlineStr">
        <is>
          <t>Bank Fee (transaction fee)</t>
        </is>
      </c>
      <c r="D738" t="inlineStr"/>
      <c r="E738" s="5" t="n">
        <v>2</v>
      </c>
      <c r="G738" s="5" t="n">
        <v>50141.84</v>
      </c>
      <c r="H738" t="inlineStr">
        <is>
          <t>Bank Charges &amp; Interest</t>
        </is>
      </c>
      <c r="I738" t="inlineStr">
        <is>
          <t>EXPENSE</t>
        </is>
      </c>
    </row>
    <row r="739">
      <c r="A739" s="4" t="n">
        <v>45547</v>
      </c>
      <c r="B739" t="inlineStr">
        <is>
          <t>FNB</t>
        </is>
      </c>
      <c r="C739" t="inlineStr">
        <is>
          <t>Electricity Prepaid Electricity</t>
        </is>
      </c>
      <c r="D739" t="inlineStr">
        <is>
          <t>82200001566</t>
        </is>
      </c>
      <c r="E739" s="5" t="n">
        <v>150</v>
      </c>
      <c r="G739" s="5" t="n">
        <v>4349.52</v>
      </c>
      <c r="H739" t="inlineStr">
        <is>
          <t>Telecoms, IT &amp; Subscriptions</t>
        </is>
      </c>
      <c r="I739" t="inlineStr">
        <is>
          <t>EXPENSE</t>
        </is>
      </c>
    </row>
    <row r="740">
      <c r="A740" s="4" t="n">
        <v>45547</v>
      </c>
      <c r="B740" t="inlineStr">
        <is>
          <t>FNB</t>
        </is>
      </c>
      <c r="C740" t="inlineStr">
        <is>
          <t>POS Purchase Bolt.Eu/O/ 485442*7363</t>
        </is>
      </c>
      <c r="D740" t="inlineStr">
        <is>
          <t>2409100</t>
        </is>
      </c>
      <c r="E740" s="5" t="n">
        <v>28</v>
      </c>
      <c r="G740" s="5" t="n">
        <v>4321.52</v>
      </c>
      <c r="H740" t="inlineStr">
        <is>
          <t>Possible Personal / Drawings (flagged - not yet classified as business or personal)</t>
        </is>
      </c>
      <c r="I740" t="inlineStr">
        <is>
          <t>DRAWINGS</t>
        </is>
      </c>
    </row>
    <row r="741">
      <c r="A741" s="4" t="n">
        <v>45547</v>
      </c>
      <c r="B741" t="inlineStr">
        <is>
          <t>FNB</t>
        </is>
      </c>
      <c r="C741" t="inlineStr">
        <is>
          <t>POS Purchase Bolt *7363</t>
        </is>
      </c>
      <c r="D741" t="inlineStr">
        <is>
          <t>485442</t>
        </is>
      </c>
      <c r="E741" s="5" t="n">
        <v>30</v>
      </c>
      <c r="G741" s="5" t="n">
        <v>4291.52</v>
      </c>
      <c r="H741" t="inlineStr">
        <is>
          <t>Possible Personal / Drawings (flagged - not yet classified as business or personal)</t>
        </is>
      </c>
      <c r="I741" t="inlineStr">
        <is>
          <t>DRAWINGS</t>
        </is>
      </c>
    </row>
    <row r="742">
      <c r="A742" s="4" t="n">
        <v>45547</v>
      </c>
      <c r="B742" t="inlineStr">
        <is>
          <t>FNB</t>
        </is>
      </c>
      <c r="C742" t="inlineStr">
        <is>
          <t>POS Purchase Leandra Mainline *7363</t>
        </is>
      </c>
      <c r="D742" t="inlineStr">
        <is>
          <t>485442</t>
        </is>
      </c>
      <c r="E742" s="5" t="n">
        <v>46.5</v>
      </c>
      <c r="G742" s="5" t="n">
        <v>4245.02</v>
      </c>
      <c r="H742" t="inlineStr">
        <is>
          <t>Vehicle, Fuel &amp; Travel (incl. tolls)</t>
        </is>
      </c>
      <c r="I742" t="inlineStr">
        <is>
          <t>EXPENSE</t>
        </is>
      </c>
    </row>
    <row r="743">
      <c r="A743" s="4" t="n">
        <v>45547</v>
      </c>
      <c r="B743" t="inlineStr">
        <is>
          <t>FNB</t>
        </is>
      </c>
      <c r="C743" t="inlineStr">
        <is>
          <t>POS Purchase Cipc *7363</t>
        </is>
      </c>
      <c r="D743" t="inlineStr">
        <is>
          <t>485442</t>
        </is>
      </c>
      <c r="E743" s="5" t="n">
        <v>150</v>
      </c>
      <c r="G743" s="5" t="n">
        <v>4095.02</v>
      </c>
      <c r="H743" t="inlineStr">
        <is>
          <t>Company Secretarial &amp; Compliance</t>
        </is>
      </c>
      <c r="I743" t="inlineStr">
        <is>
          <t>EXPENSE</t>
        </is>
      </c>
    </row>
    <row r="744">
      <c r="A744" s="4" t="n">
        <v>45547</v>
      </c>
      <c r="B744" t="inlineStr">
        <is>
          <t>FNB</t>
        </is>
      </c>
      <c r="C744" t="inlineStr">
        <is>
          <t>POS Purchase Cipc *7363</t>
        </is>
      </c>
      <c r="D744" t="inlineStr">
        <is>
          <t>485442</t>
        </is>
      </c>
      <c r="E744" s="5" t="n">
        <v>500</v>
      </c>
      <c r="G744" s="5" t="n">
        <v>3595.02</v>
      </c>
      <c r="H744" t="inlineStr">
        <is>
          <t>Company Secretarial &amp; Compliance</t>
        </is>
      </c>
      <c r="I744" t="inlineStr">
        <is>
          <t>EXPENSE</t>
        </is>
      </c>
    </row>
    <row r="745">
      <c r="A745" s="4" t="n">
        <v>45548</v>
      </c>
      <c r="B745" t="inlineStr">
        <is>
          <t>Capitec</t>
        </is>
      </c>
      <c r="C745" t="inlineStr">
        <is>
          <t>******006073** ** EST22SEGAL DLI SEGAL ESTATE</t>
        </is>
      </c>
      <c r="D745" t="inlineStr"/>
      <c r="E745" s="5" t="n">
        <v>15000</v>
      </c>
      <c r="G745" s="5" t="n">
        <v>35135.34</v>
      </c>
      <c r="H745" t="inlineStr">
        <is>
          <t>Legal Disbursements &amp; Counsel Fees (Sheriff/Advocate/LPC/RAF/Conveyancer)</t>
        </is>
      </c>
      <c r="I745" t="inlineStr">
        <is>
          <t>EXPENSE</t>
        </is>
      </c>
    </row>
    <row r="746">
      <c r="A746" s="4" t="n">
        <v>45548</v>
      </c>
      <c r="B746" t="inlineStr">
        <is>
          <t>Capitec</t>
        </is>
      </c>
      <c r="C746" t="inlineStr">
        <is>
          <t>Bank Fee (transaction fee)</t>
        </is>
      </c>
      <c r="D746" t="inlineStr"/>
      <c r="E746" s="5" t="n">
        <v>6.5</v>
      </c>
      <c r="G746" s="5" t="n">
        <v>35135.34</v>
      </c>
      <c r="H746" t="inlineStr">
        <is>
          <t>Bank Charges &amp; Interest</t>
        </is>
      </c>
      <c r="I746" t="inlineStr">
        <is>
          <t>EXPENSE</t>
        </is>
      </c>
    </row>
    <row r="747">
      <c r="A747" s="4" t="n">
        <v>45548</v>
      </c>
      <c r="B747" t="inlineStr">
        <is>
          <t>Capitec</t>
        </is>
      </c>
      <c r="C747" t="inlineStr">
        <is>
          <t>******006073** ** SI NQOKO ATTORNEYS INC DLI NKALANE ESTATE</t>
        </is>
      </c>
      <c r="D747" t="inlineStr"/>
      <c r="E747" s="5" t="n">
        <v>15000</v>
      </c>
      <c r="G747" s="5" t="n">
        <v>20128.84</v>
      </c>
      <c r="H747" t="inlineStr">
        <is>
          <t>Legal Disbursements &amp; Counsel Fees (Sheriff/Advocate/LPC/RAF/Conveyancer)</t>
        </is>
      </c>
      <c r="I747" t="inlineStr">
        <is>
          <t>EXPENSE</t>
        </is>
      </c>
    </row>
    <row r="748">
      <c r="A748" s="4" t="n">
        <v>45548</v>
      </c>
      <c r="B748" t="inlineStr">
        <is>
          <t>Capitec</t>
        </is>
      </c>
      <c r="C748" t="inlineStr">
        <is>
          <t>Bank Fee (transaction fee)</t>
        </is>
      </c>
      <c r="D748" t="inlineStr"/>
      <c r="E748" s="5" t="n">
        <v>6.5</v>
      </c>
      <c r="G748" s="5" t="n">
        <v>20128.84</v>
      </c>
      <c r="H748" t="inlineStr">
        <is>
          <t>Bank Charges &amp; Interest</t>
        </is>
      </c>
      <c r="I748" t="inlineStr">
        <is>
          <t>EXPENSE</t>
        </is>
      </c>
    </row>
    <row r="749">
      <c r="A749" s="4" t="n">
        <v>45549</v>
      </c>
      <c r="B749" t="inlineStr">
        <is>
          <t>Capitec</t>
        </is>
      </c>
      <c r="C749" t="inlineStr">
        <is>
          <t>POS Local Purchase Shoprite Pritchard Str JOHANNESBU AUTH ID 474779</t>
        </is>
      </c>
      <c r="D749" t="inlineStr">
        <is>
          <t>0000000000008213</t>
        </is>
      </c>
      <c r="E749" s="5" t="n">
        <v>460.1</v>
      </c>
      <c r="G749" s="5" t="n">
        <v>19668.74</v>
      </c>
      <c r="H749" t="inlineStr">
        <is>
          <t>Possible Personal / Drawings (flagged - not yet classified as business or personal)</t>
        </is>
      </c>
      <c r="I749" t="inlineStr">
        <is>
          <t>DRAWINGS</t>
        </is>
      </c>
    </row>
    <row r="750">
      <c r="A750" s="4" t="n">
        <v>45549</v>
      </c>
      <c r="B750" t="inlineStr">
        <is>
          <t>Capitec</t>
        </is>
      </c>
      <c r="C750" t="inlineStr">
        <is>
          <t>POS Local Purchase PNA HYDE PARK - HYDE PARK AUTH ID 300453</t>
        </is>
      </c>
      <c r="D750" t="inlineStr">
        <is>
          <t>0000000000008213</t>
        </is>
      </c>
      <c r="E750" s="5" t="n">
        <v>459.38</v>
      </c>
      <c r="G750" s="5" t="n">
        <v>19209.36</v>
      </c>
      <c r="H750" t="inlineStr">
        <is>
          <t>Uncategorized (needs review)</t>
        </is>
      </c>
      <c r="I750" t="inlineStr">
        <is>
          <t>UNCATEGORIZED</t>
        </is>
      </c>
    </row>
    <row r="751">
      <c r="A751" s="4" t="n">
        <v>45549</v>
      </c>
      <c r="B751" t="inlineStr">
        <is>
          <t>Capitec</t>
        </is>
      </c>
      <c r="C751" t="inlineStr">
        <is>
          <t>POS Local Purchase KFC Shell Denver 15677 Johannesbu AUTH ID 480117</t>
        </is>
      </c>
      <c r="D751" t="inlineStr">
        <is>
          <t>0000000000008213</t>
        </is>
      </c>
      <c r="E751" s="5" t="n">
        <v>129.8</v>
      </c>
      <c r="G751" s="5" t="n">
        <v>19079.56</v>
      </c>
      <c r="H751" t="inlineStr">
        <is>
          <t>Possible Personal / Drawings (flagged - not yet classified as business or personal)</t>
        </is>
      </c>
      <c r="I751" t="inlineStr">
        <is>
          <t>DRAWINGS</t>
        </is>
      </c>
    </row>
    <row r="752">
      <c r="A752" s="4" t="n">
        <v>45549</v>
      </c>
      <c r="B752" t="inlineStr">
        <is>
          <t>Capitec</t>
        </is>
      </c>
      <c r="C752" t="inlineStr">
        <is>
          <t>Fuel Purchase SHELL ULTRA CITY Johannesburg AUT H ID 461170</t>
        </is>
      </c>
      <c r="D752" t="inlineStr">
        <is>
          <t>0000000000008213</t>
        </is>
      </c>
      <c r="E752" s="5" t="n">
        <v>332.9</v>
      </c>
      <c r="G752" s="5" t="n">
        <v>18746.66</v>
      </c>
      <c r="H752" t="inlineStr">
        <is>
          <t>Vehicle, Fuel &amp; Travel (incl. tolls)</t>
        </is>
      </c>
      <c r="I752" t="inlineStr">
        <is>
          <t>EXPENSE</t>
        </is>
      </c>
    </row>
    <row r="753">
      <c r="A753" s="4" t="n">
        <v>45550</v>
      </c>
      <c r="B753" t="inlineStr">
        <is>
          <t>Capitec</t>
        </is>
      </c>
      <c r="C753" t="inlineStr">
        <is>
          <t>POS Local Purchase Advance Hyde Park Shop +18736.66 JOHANNESBU AUTH ID 324179</t>
        </is>
      </c>
      <c r="D753" t="inlineStr">
        <is>
          <t>0000000000008213</t>
        </is>
      </c>
      <c r="E753" s="5" t="n">
        <v>10</v>
      </c>
      <c r="G753" s="5" t="n">
        <v>18736.66</v>
      </c>
      <c r="H753" t="inlineStr">
        <is>
          <t>Uncategorized (needs review)</t>
        </is>
      </c>
      <c r="I753" t="inlineStr">
        <is>
          <t>UNCATEGORIZED</t>
        </is>
      </c>
    </row>
    <row r="754">
      <c r="A754" s="4" t="n">
        <v>45551</v>
      </c>
      <c r="B754" t="inlineStr">
        <is>
          <t>Capitec</t>
        </is>
      </c>
      <c r="C754" t="inlineStr">
        <is>
          <t>Fuel Purchase SHELL ULTRA CITY Johannesburg AUT H ID 097920</t>
        </is>
      </c>
      <c r="D754" t="inlineStr">
        <is>
          <t>0000000000008213</t>
        </is>
      </c>
      <c r="E754" s="5" t="n">
        <v>332.9</v>
      </c>
      <c r="G754" s="5" t="n">
        <v>18403.76</v>
      </c>
      <c r="H754" t="inlineStr">
        <is>
          <t>Vehicle, Fuel &amp; Travel (incl. tolls)</t>
        </is>
      </c>
      <c r="I754" t="inlineStr">
        <is>
          <t>EXPENSE</t>
        </is>
      </c>
    </row>
    <row r="755">
      <c r="A755" s="4" t="n">
        <v>45551</v>
      </c>
      <c r="B755" t="inlineStr">
        <is>
          <t>FNB</t>
        </is>
      </c>
      <c r="C755" t="inlineStr">
        <is>
          <t>FNB App Rtc Pmt To Cabinets</t>
        </is>
      </c>
      <c r="D755" t="inlineStr"/>
      <c r="E755" s="5" t="n">
        <v>500</v>
      </c>
      <c r="G755" s="5" t="n">
        <v>3095.02</v>
      </c>
      <c r="H755" t="inlineStr">
        <is>
          <t>Uncategorized (needs review)</t>
        </is>
      </c>
      <c r="I755" t="inlineStr">
        <is>
          <t>UNCATEGORIZED</t>
        </is>
      </c>
    </row>
    <row r="756">
      <c r="A756" s="4" t="n">
        <v>45551</v>
      </c>
      <c r="B756" t="inlineStr">
        <is>
          <t>FNB</t>
        </is>
      </c>
      <c r="C756" t="inlineStr">
        <is>
          <t>FNB App Payment From *Adv. Mg Dladla</t>
        </is>
      </c>
      <c r="D756" t="inlineStr"/>
      <c r="F756" s="5" t="n">
        <v>250</v>
      </c>
      <c r="G756" s="5" t="n">
        <v>3345.02</v>
      </c>
      <c r="H756" t="inlineStr">
        <is>
          <t>Fee Income Received</t>
        </is>
      </c>
      <c r="I756" t="inlineStr">
        <is>
          <t>INCOME</t>
        </is>
      </c>
    </row>
    <row r="757">
      <c r="A757" s="4" t="n">
        <v>45551</v>
      </c>
      <c r="B757" t="inlineStr">
        <is>
          <t>FNB</t>
        </is>
      </c>
      <c r="C757" t="inlineStr">
        <is>
          <t>ATM Cash 485442*7363</t>
        </is>
      </c>
      <c r="D757" t="inlineStr">
        <is>
          <t>00505172</t>
        </is>
      </c>
      <c r="E757" s="5" t="n">
        <v>300</v>
      </c>
      <c r="G757" s="5" t="n">
        <v>3045.02</v>
      </c>
      <c r="H757" t="inlineStr">
        <is>
          <t>Possible Personal / Drawings (flagged - not yet classified as business or personal)</t>
        </is>
      </c>
      <c r="I757" t="inlineStr">
        <is>
          <t>DRAWINGS</t>
        </is>
      </c>
    </row>
    <row r="758">
      <c r="A758" s="4" t="n">
        <v>45551</v>
      </c>
      <c r="B758" t="inlineStr">
        <is>
          <t>FNB</t>
        </is>
      </c>
      <c r="C758" t="inlineStr">
        <is>
          <t>Magtape Debit Advance Ps297128031 Netcash</t>
        </is>
      </c>
      <c r="D758" t="inlineStr"/>
      <c r="E758" s="5" t="n">
        <v>580</v>
      </c>
      <c r="G758" s="5" t="n">
        <v>2465.02</v>
      </c>
      <c r="H758" t="inlineStr">
        <is>
          <t>Loan Repayments / Advances (Financing)</t>
        </is>
      </c>
      <c r="I758" t="inlineStr">
        <is>
          <t>FINANCING</t>
        </is>
      </c>
    </row>
    <row r="759">
      <c r="A759" s="4" t="n">
        <v>45552</v>
      </c>
      <c r="B759" t="inlineStr">
        <is>
          <t>FNB</t>
        </is>
      </c>
      <c r="C759" t="inlineStr">
        <is>
          <t>FNB App Prepaid Airtime</t>
        </is>
      </c>
      <c r="D759" t="inlineStr">
        <is>
          <t>27813556826</t>
        </is>
      </c>
      <c r="E759" s="5" t="n">
        <v>50</v>
      </c>
      <c r="G759" s="5" t="n">
        <v>2415.02</v>
      </c>
      <c r="H759" t="inlineStr">
        <is>
          <t>Telecoms, IT &amp; Subscriptions</t>
        </is>
      </c>
      <c r="I759" t="inlineStr">
        <is>
          <t>EXPENSE</t>
        </is>
      </c>
    </row>
    <row r="760">
      <c r="A760" s="4" t="n">
        <v>45553</v>
      </c>
      <c r="B760" t="inlineStr">
        <is>
          <t>Capitec</t>
        </is>
      </c>
      <c r="C760" t="inlineStr">
        <is>
          <t>Fuel Purchase ENGEN TSAKANE CORNER Tsakane AUTH ID 172316</t>
        </is>
      </c>
      <c r="D760" t="inlineStr">
        <is>
          <t>0000000000008213</t>
        </is>
      </c>
      <c r="E760" s="5" t="n">
        <v>222</v>
      </c>
      <c r="G760" s="5" t="n">
        <v>18181.76</v>
      </c>
      <c r="H760" t="inlineStr">
        <is>
          <t>Vehicle, Fuel &amp; Travel (incl. tolls)</t>
        </is>
      </c>
      <c r="I760" t="inlineStr">
        <is>
          <t>EXPENSE</t>
        </is>
      </c>
    </row>
    <row r="761">
      <c r="A761" s="4" t="n">
        <v>45553</v>
      </c>
      <c r="B761" t="inlineStr">
        <is>
          <t>Capitec</t>
        </is>
      </c>
      <c r="C761" t="inlineStr">
        <is>
          <t>Fuel Purchase Total Braamfontein C GP AUTH ID 5 74003</t>
        </is>
      </c>
      <c r="D761" t="inlineStr">
        <is>
          <t>0000000000008213</t>
        </is>
      </c>
      <c r="E761" s="5" t="n">
        <v>332.85</v>
      </c>
      <c r="G761" s="5" t="n">
        <v>17848.91</v>
      </c>
      <c r="H761" t="inlineStr">
        <is>
          <t>Vehicle, Fuel &amp; Travel (incl. tolls)</t>
        </is>
      </c>
      <c r="I761" t="inlineStr">
        <is>
          <t>EXPENSE</t>
        </is>
      </c>
    </row>
    <row r="762">
      <c r="A762" s="4" t="n">
        <v>45554</v>
      </c>
      <c r="B762" t="inlineStr">
        <is>
          <t>Capitec</t>
        </is>
      </c>
      <c r="C762" t="inlineStr">
        <is>
          <t>POS Local Purchase TUSCALOOSA SPUR SPRINGS AUTH ID 1 89708</t>
        </is>
      </c>
      <c r="D762" t="inlineStr">
        <is>
          <t>0000000000008213</t>
        </is>
      </c>
      <c r="E762" s="5" t="n">
        <v>150</v>
      </c>
      <c r="G762" s="5" t="n">
        <v>17698.91</v>
      </c>
      <c r="H762" t="inlineStr">
        <is>
          <t>Possible Personal / Drawings (flagged - not yet classified as business or personal)</t>
        </is>
      </c>
      <c r="I762" t="inlineStr">
        <is>
          <t>DRAWINGS</t>
        </is>
      </c>
    </row>
    <row r="763">
      <c r="A763" s="4" t="n">
        <v>45554</v>
      </c>
      <c r="B763" t="inlineStr">
        <is>
          <t>Capitec</t>
        </is>
      </c>
      <c r="C763" t="inlineStr">
        <is>
          <t>Fuel Purchase SHELL PJ SERVICE STATI Johannesbu AUTH ID 656149</t>
        </is>
      </c>
      <c r="D763" t="inlineStr">
        <is>
          <t>0000000000008213</t>
        </is>
      </c>
      <c r="E763" s="5" t="n">
        <v>221.9</v>
      </c>
      <c r="G763" s="5" t="n">
        <v>17477.01</v>
      </c>
      <c r="H763" t="inlineStr">
        <is>
          <t>Vehicle, Fuel &amp; Travel (incl. tolls)</t>
        </is>
      </c>
      <c r="I763" t="inlineStr">
        <is>
          <t>EXPENSE</t>
        </is>
      </c>
    </row>
    <row r="764">
      <c r="A764" s="4" t="n">
        <v>45554</v>
      </c>
      <c r="B764" t="inlineStr">
        <is>
          <t>Capitec</t>
        </is>
      </c>
      <c r="C764" t="inlineStr">
        <is>
          <t>ATM Withdrawal</t>
        </is>
      </c>
      <c r="D764" t="inlineStr"/>
      <c r="E764" s="5" t="n">
        <v>4000</v>
      </c>
      <c r="G764" s="5" t="n">
        <v>13437.01</v>
      </c>
      <c r="H764" t="inlineStr">
        <is>
          <t>Possible Personal / Drawings (flagged - not yet classified as business or personal)</t>
        </is>
      </c>
      <c r="I764" t="inlineStr">
        <is>
          <t>DRAWINGS</t>
        </is>
      </c>
    </row>
    <row r="765">
      <c r="A765" s="4" t="n">
        <v>45554</v>
      </c>
      <c r="B765" t="inlineStr">
        <is>
          <t>Capitec</t>
        </is>
      </c>
      <c r="C765" t="inlineStr">
        <is>
          <t>Bank Fee (transaction fee)</t>
        </is>
      </c>
      <c r="D765" t="inlineStr"/>
      <c r="E765" s="5" t="n">
        <v>40</v>
      </c>
      <c r="G765" s="5" t="n">
        <v>13437.01</v>
      </c>
      <c r="H765" t="inlineStr">
        <is>
          <t>Bank Charges &amp; Interest</t>
        </is>
      </c>
      <c r="I765" t="inlineStr">
        <is>
          <t>EXPENSE</t>
        </is>
      </c>
    </row>
    <row r="766">
      <c r="A766" s="4" t="n">
        <v>45554</v>
      </c>
      <c r="B766" t="inlineStr">
        <is>
          <t>Capitec</t>
        </is>
      </c>
      <c r="C766" t="inlineStr">
        <is>
          <t>ATM Withdrawal</t>
        </is>
      </c>
      <c r="D766" t="inlineStr"/>
      <c r="E766" s="5" t="n">
        <v>4000</v>
      </c>
      <c r="G766" s="5" t="n">
        <v>9397.01</v>
      </c>
      <c r="H766" t="inlineStr">
        <is>
          <t>Possible Personal / Drawings (flagged - not yet classified as business or personal)</t>
        </is>
      </c>
      <c r="I766" t="inlineStr">
        <is>
          <t>DRAWINGS</t>
        </is>
      </c>
    </row>
    <row r="767">
      <c r="A767" s="4" t="n">
        <v>45554</v>
      </c>
      <c r="B767" t="inlineStr">
        <is>
          <t>Capitec</t>
        </is>
      </c>
      <c r="C767" t="inlineStr">
        <is>
          <t>Bank Fee (transaction fee)</t>
        </is>
      </c>
      <c r="D767" t="inlineStr"/>
      <c r="E767" s="5" t="n">
        <v>40</v>
      </c>
      <c r="G767" s="5" t="n">
        <v>9397.01</v>
      </c>
      <c r="H767" t="inlineStr">
        <is>
          <t>Bank Charges &amp; Interest</t>
        </is>
      </c>
      <c r="I767" t="inlineStr">
        <is>
          <t>EXPENSE</t>
        </is>
      </c>
    </row>
    <row r="768">
      <c r="A768" s="4" t="n">
        <v>45554</v>
      </c>
      <c r="B768" t="inlineStr">
        <is>
          <t>FNB</t>
        </is>
      </c>
      <c r="C768" t="inlineStr">
        <is>
          <t>FNB App Prepaid Airtime</t>
        </is>
      </c>
      <c r="D768" t="inlineStr">
        <is>
          <t>0664225495</t>
        </is>
      </c>
      <c r="E768" s="5" t="n">
        <v>37</v>
      </c>
      <c r="G768" s="5" t="n">
        <v>2378.02</v>
      </c>
      <c r="H768" t="inlineStr">
        <is>
          <t>Telecoms, IT &amp; Subscriptions</t>
        </is>
      </c>
      <c r="I768" t="inlineStr">
        <is>
          <t>EXPENSE</t>
        </is>
      </c>
    </row>
    <row r="769">
      <c r="A769" s="4" t="n">
        <v>45554</v>
      </c>
      <c r="B769" t="inlineStr">
        <is>
          <t>FNB</t>
        </is>
      </c>
      <c r="C769" t="inlineStr">
        <is>
          <t>POS Purchase Gosforth East Plaza *7363</t>
        </is>
      </c>
      <c r="D769" t="inlineStr">
        <is>
          <t>485442</t>
        </is>
      </c>
      <c r="E769" s="5" t="n">
        <v>7</v>
      </c>
      <c r="G769" s="5" t="n">
        <v>2371.02</v>
      </c>
      <c r="H769" t="inlineStr">
        <is>
          <t>Vehicle, Fuel &amp; Travel (incl. tolls)</t>
        </is>
      </c>
      <c r="I769" t="inlineStr">
        <is>
          <t>EXPENSE</t>
        </is>
      </c>
    </row>
    <row r="770">
      <c r="A770" s="4" t="n">
        <v>45554</v>
      </c>
      <c r="B770" t="inlineStr">
        <is>
          <t>FNB</t>
        </is>
      </c>
      <c r="C770" t="inlineStr">
        <is>
          <t>POS Purchase Gosforth East Plaza *7363</t>
        </is>
      </c>
      <c r="D770" t="inlineStr">
        <is>
          <t>485442</t>
        </is>
      </c>
      <c r="E770" s="5" t="n">
        <v>7</v>
      </c>
      <c r="G770" s="5" t="n">
        <v>2364.02</v>
      </c>
      <c r="H770" t="inlineStr">
        <is>
          <t>Vehicle, Fuel &amp; Travel (incl. tolls)</t>
        </is>
      </c>
      <c r="I770" t="inlineStr">
        <is>
          <t>EXPENSE</t>
        </is>
      </c>
    </row>
    <row r="771">
      <c r="A771" s="4" t="n">
        <v>45554</v>
      </c>
      <c r="B771" t="inlineStr">
        <is>
          <t>FNB</t>
        </is>
      </c>
      <c r="C771" t="inlineStr">
        <is>
          <t>POS Purchase Gosforth East Plaza *7363</t>
        </is>
      </c>
      <c r="D771" t="inlineStr">
        <is>
          <t>485442</t>
        </is>
      </c>
      <c r="E771" s="5" t="n">
        <v>7</v>
      </c>
      <c r="G771" s="5" t="n">
        <v>2357.02</v>
      </c>
      <c r="H771" t="inlineStr">
        <is>
          <t>Vehicle, Fuel &amp; Travel (incl. tolls)</t>
        </is>
      </c>
      <c r="I771" t="inlineStr">
        <is>
          <t>EXPENSE</t>
        </is>
      </c>
    </row>
    <row r="772">
      <c r="A772" s="4" t="n">
        <v>45554</v>
      </c>
      <c r="B772" t="inlineStr">
        <is>
          <t>FNB</t>
        </is>
      </c>
      <c r="C772" t="inlineStr">
        <is>
          <t>POS Purchase Gosforth East Plaza *7363</t>
        </is>
      </c>
      <c r="D772" t="inlineStr">
        <is>
          <t>485442</t>
        </is>
      </c>
      <c r="E772" s="5" t="n">
        <v>7</v>
      </c>
      <c r="G772" s="5" t="n">
        <v>2350.02</v>
      </c>
      <c r="H772" t="inlineStr">
        <is>
          <t>Vehicle, Fuel &amp; Travel (incl. tolls)</t>
        </is>
      </c>
      <c r="I772" t="inlineStr">
        <is>
          <t>EXPENSE</t>
        </is>
      </c>
    </row>
    <row r="773">
      <c r="A773" s="4" t="n">
        <v>45554</v>
      </c>
      <c r="B773" t="inlineStr">
        <is>
          <t>FNB</t>
        </is>
      </c>
      <c r="C773" t="inlineStr">
        <is>
          <t>POS Purchase Gosforth East Plaza *7363</t>
        </is>
      </c>
      <c r="D773" t="inlineStr">
        <is>
          <t>485442</t>
        </is>
      </c>
      <c r="E773" s="5" t="n">
        <v>7</v>
      </c>
      <c r="G773" s="5" t="n">
        <v>2343.02</v>
      </c>
      <c r="H773" t="inlineStr">
        <is>
          <t>Vehicle, Fuel &amp; Travel (incl. tolls)</t>
        </is>
      </c>
      <c r="I773" t="inlineStr">
        <is>
          <t>EXPENSE</t>
        </is>
      </c>
    </row>
    <row r="774">
      <c r="A774" s="4" t="n">
        <v>45554</v>
      </c>
      <c r="B774" t="inlineStr">
        <is>
          <t>FNB</t>
        </is>
      </c>
      <c r="C774" t="inlineStr">
        <is>
          <t>POS Purchase Dalpark Plaza *7363</t>
        </is>
      </c>
      <c r="D774" t="inlineStr">
        <is>
          <t>485442</t>
        </is>
      </c>
      <c r="E774" s="5" t="n">
        <v>14.5</v>
      </c>
      <c r="G774" s="5" t="n">
        <v>2328.52</v>
      </c>
      <c r="H774" t="inlineStr">
        <is>
          <t>Uncategorized (needs review)</t>
        </is>
      </c>
      <c r="I774" t="inlineStr">
        <is>
          <t>UNCATEGORIZED</t>
        </is>
      </c>
    </row>
    <row r="775">
      <c r="A775" s="4" t="n">
        <v>45555</v>
      </c>
      <c r="B775" t="inlineStr">
        <is>
          <t>Capitec</t>
        </is>
      </c>
      <c r="C775" t="inlineStr">
        <is>
          <t>Fuel Purchase SHELL STRUBENVALE MOTO Springs AU TH ID 032009</t>
        </is>
      </c>
      <c r="D775" t="inlineStr">
        <is>
          <t>0000000000008213</t>
        </is>
      </c>
      <c r="E775" s="5" t="n">
        <v>1441.5</v>
      </c>
      <c r="G775" s="5" t="n">
        <v>7955.51</v>
      </c>
      <c r="H775" t="inlineStr">
        <is>
          <t>Vehicle, Fuel &amp; Travel (incl. tolls)</t>
        </is>
      </c>
      <c r="I775" t="inlineStr">
        <is>
          <t>EXPENSE</t>
        </is>
      </c>
    </row>
    <row r="776">
      <c r="A776" s="4" t="n">
        <v>45555</v>
      </c>
      <c r="B776" t="inlineStr">
        <is>
          <t>Capitec</t>
        </is>
      </c>
      <c r="C776" t="inlineStr">
        <is>
          <t>POS Local Purchase SHELL STRUBENVALE C-ST Springs AU TH ID 046494</t>
        </is>
      </c>
      <c r="D776" t="inlineStr">
        <is>
          <t>0000000000008213</t>
        </is>
      </c>
      <c r="E776" s="5" t="n">
        <v>51.3</v>
      </c>
      <c r="G776" s="5" t="n">
        <v>7904.21</v>
      </c>
      <c r="H776" t="inlineStr">
        <is>
          <t>Uncategorized (needs review)</t>
        </is>
      </c>
      <c r="I776" t="inlineStr">
        <is>
          <t>UNCATEGORIZED</t>
        </is>
      </c>
    </row>
    <row r="777">
      <c r="A777" s="4" t="n">
        <v>45555</v>
      </c>
      <c r="B777" t="inlineStr">
        <is>
          <t>Capitec</t>
        </is>
      </c>
      <c r="C777" t="inlineStr">
        <is>
          <t>Unsucc SASWITCH ATM = 8213 Limit Exceeded</t>
        </is>
      </c>
      <c r="D777" t="inlineStr"/>
      <c r="E777" s="5" t="n">
        <v>9</v>
      </c>
      <c r="G777" s="5" t="n">
        <v>7895.21</v>
      </c>
      <c r="H777" t="inlineStr">
        <is>
          <t>Uncategorized (needs review)</t>
        </is>
      </c>
      <c r="I777" t="inlineStr">
        <is>
          <t>UNCATEGORIZED</t>
        </is>
      </c>
    </row>
    <row r="778">
      <c r="A778" s="4" t="n">
        <v>45555</v>
      </c>
      <c r="B778" t="inlineStr">
        <is>
          <t>FNB</t>
        </is>
      </c>
      <c r="C778" t="inlineStr">
        <is>
          <t>Electricity Prepaid Electricity</t>
        </is>
      </c>
      <c r="D778" t="inlineStr">
        <is>
          <t>82200001566</t>
        </is>
      </c>
      <c r="E778" s="5" t="n">
        <v>150</v>
      </c>
      <c r="G778" s="5" t="n">
        <v>2178.52</v>
      </c>
      <c r="H778" t="inlineStr">
        <is>
          <t>Telecoms, IT &amp; Subscriptions</t>
        </is>
      </c>
      <c r="I778" t="inlineStr">
        <is>
          <t>EXPENSE</t>
        </is>
      </c>
    </row>
    <row r="779">
      <c r="A779" s="4" t="n">
        <v>45555</v>
      </c>
      <c r="B779" t="inlineStr">
        <is>
          <t>FNB</t>
        </is>
      </c>
      <c r="C779" t="inlineStr">
        <is>
          <t>Card Purchase With Cashback Spar Ghandi *7363</t>
        </is>
      </c>
      <c r="D779" t="inlineStr">
        <is>
          <t>485442</t>
        </is>
      </c>
      <c r="E779" s="5" t="n">
        <v>252.84</v>
      </c>
      <c r="G779" s="5" t="n">
        <v>1925.68</v>
      </c>
      <c r="H779" t="inlineStr">
        <is>
          <t>Possible Personal / Drawings (flagged - not yet classified as business or personal)</t>
        </is>
      </c>
      <c r="I779" t="inlineStr">
        <is>
          <t>DRAWINGS</t>
        </is>
      </c>
    </row>
    <row r="780">
      <c r="A780" s="4" t="n">
        <v>45555</v>
      </c>
      <c r="B780" t="inlineStr">
        <is>
          <t>FNB</t>
        </is>
      </c>
      <c r="C780" t="inlineStr">
        <is>
          <t>Card Cashback Cashb Spar Ghandi *3760</t>
        </is>
      </c>
      <c r="D780" t="inlineStr">
        <is>
          <t>740672</t>
        </is>
      </c>
      <c r="E780" s="5" t="n">
        <v>150</v>
      </c>
      <c r="G780" s="5" t="n">
        <v>1775.68</v>
      </c>
      <c r="H780" t="inlineStr">
        <is>
          <t>Bank Charges &amp; Interest</t>
        </is>
      </c>
      <c r="I780" t="inlineStr">
        <is>
          <t>EXPENSE</t>
        </is>
      </c>
    </row>
    <row r="781">
      <c r="A781" s="4" t="n">
        <v>45556</v>
      </c>
      <c r="B781" t="inlineStr">
        <is>
          <t>Capitec</t>
        </is>
      </c>
      <c r="C781" t="inlineStr">
        <is>
          <t>POS Local Purchase USave Usizo SB099132 AUTH ID 4432 90</t>
        </is>
      </c>
      <c r="D781" t="inlineStr">
        <is>
          <t>0000000000008213</t>
        </is>
      </c>
      <c r="E781" s="5" t="n">
        <v>855.6799999999999</v>
      </c>
      <c r="G781" s="5" t="n">
        <v>7039.53</v>
      </c>
      <c r="H781" t="inlineStr">
        <is>
          <t>Uncategorized (needs review)</t>
        </is>
      </c>
      <c r="I781" t="inlineStr">
        <is>
          <t>UNCATEGORIZED</t>
        </is>
      </c>
    </row>
    <row r="782">
      <c r="A782" s="4" t="n">
        <v>45556</v>
      </c>
      <c r="B782" t="inlineStr">
        <is>
          <t>Capitec</t>
        </is>
      </c>
      <c r="C782" t="inlineStr">
        <is>
          <t>Inward EFT Credit LIT24/KELU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21/11/2024 UVEFIHV2BLO Date 01/10/2024 Contact 0860 309 250 for verification Account No. 1051597447 Statement No. 00004 Page: 000003 joe | owe | nemo ||| |e</t>
        </is>
      </c>
      <c r="D782" t="inlineStr"/>
      <c r="F782" s="5" t="n">
        <v>16500</v>
      </c>
      <c r="G782" s="5" t="n">
        <v>23539.53</v>
      </c>
      <c r="H782" t="inlineStr">
        <is>
          <t>Fee Income Received</t>
        </is>
      </c>
      <c r="I782" t="inlineStr">
        <is>
          <t>INCOME</t>
        </is>
      </c>
    </row>
    <row r="783">
      <c r="A783" s="4" t="n">
        <v>45556</v>
      </c>
      <c r="B783" t="inlineStr">
        <is>
          <t>FNB</t>
        </is>
      </c>
      <c r="C783" t="inlineStr">
        <is>
          <t>FNB App Prepaid Airtime</t>
        </is>
      </c>
      <c r="D783" t="inlineStr">
        <is>
          <t>0784776274</t>
        </is>
      </c>
      <c r="E783" s="5" t="n">
        <v>40</v>
      </c>
      <c r="G783" s="5" t="n">
        <v>1735.68</v>
      </c>
      <c r="H783" t="inlineStr">
        <is>
          <t>Telecoms, IT &amp; Subscriptions</t>
        </is>
      </c>
      <c r="I783" t="inlineStr">
        <is>
          <t>EXPENSE</t>
        </is>
      </c>
    </row>
    <row r="784">
      <c r="A784" s="4" t="n">
        <v>45556</v>
      </c>
      <c r="B784" t="inlineStr">
        <is>
          <t>FNB</t>
        </is>
      </c>
      <c r="C784" t="inlineStr">
        <is>
          <t>POS Purchase Bolt *7363</t>
        </is>
      </c>
      <c r="D784" t="inlineStr">
        <is>
          <t>485442</t>
        </is>
      </c>
      <c r="E784" s="5" t="n">
        <v>28</v>
      </c>
      <c r="G784" s="5" t="n">
        <v>1707.68</v>
      </c>
      <c r="H784" t="inlineStr">
        <is>
          <t>Possible Personal / Drawings (flagged - not yet classified as business or personal)</t>
        </is>
      </c>
      <c r="I784" t="inlineStr">
        <is>
          <t>DRAWINGS</t>
        </is>
      </c>
    </row>
    <row r="785">
      <c r="A785" s="4" t="n">
        <v>45557</v>
      </c>
      <c r="B785" t="inlineStr">
        <is>
          <t>Capitec</t>
        </is>
      </c>
      <c r="C785" t="inlineStr">
        <is>
          <t>POS Local Purchase KS DISCOUNT AUTO SPARES BRAKPAN A UTH ID 067776</t>
        </is>
      </c>
      <c r="D785" t="inlineStr">
        <is>
          <t>0000000000008213</t>
        </is>
      </c>
      <c r="E785" s="5" t="n">
        <v>595</v>
      </c>
      <c r="G785" s="5" t="n">
        <v>22944.53</v>
      </c>
      <c r="H785" t="inlineStr">
        <is>
          <t>Uncategorized (needs review)</t>
        </is>
      </c>
      <c r="I785" t="inlineStr">
        <is>
          <t>UNCATEGORIZED</t>
        </is>
      </c>
    </row>
    <row r="786">
      <c r="A786" s="4" t="n">
        <v>45557</v>
      </c>
      <c r="B786" t="inlineStr">
        <is>
          <t>Capitec</t>
        </is>
      </c>
      <c r="C786" t="inlineStr">
        <is>
          <t>POS Local Purchase ENGEN DALPARK CONV CEN Brakpan AU TH ID 013318</t>
        </is>
      </c>
      <c r="D786" t="inlineStr">
        <is>
          <t>0000000000008213</t>
        </is>
      </c>
      <c r="E786" s="5" t="n">
        <v>30</v>
      </c>
      <c r="G786" s="5" t="n">
        <v>22914.53</v>
      </c>
      <c r="H786" t="inlineStr">
        <is>
          <t>Uncategorized (needs review)</t>
        </is>
      </c>
      <c r="I786" t="inlineStr">
        <is>
          <t>UNCATEGORIZED</t>
        </is>
      </c>
    </row>
    <row r="787">
      <c r="A787" s="4" t="n">
        <v>45558</v>
      </c>
      <c r="B787" t="inlineStr">
        <is>
          <t>Capitec</t>
        </is>
      </c>
      <c r="C787" t="inlineStr">
        <is>
          <t>Fuel Purchase Total Springs Road C GP AUTH ID 0 84295</t>
        </is>
      </c>
      <c r="D787" t="inlineStr">
        <is>
          <t>0000000000008213</t>
        </is>
      </c>
      <c r="E787" s="5" t="n">
        <v>332.85</v>
      </c>
      <c r="G787" s="5" t="n">
        <v>22581.68</v>
      </c>
      <c r="H787" t="inlineStr">
        <is>
          <t>Vehicle, Fuel &amp; Travel (incl. tolls)</t>
        </is>
      </c>
      <c r="I787" t="inlineStr">
        <is>
          <t>EXPENSE</t>
        </is>
      </c>
    </row>
    <row r="788">
      <c r="A788" s="4" t="n">
        <v>45558</v>
      </c>
      <c r="B788" t="inlineStr">
        <is>
          <t>Capitec</t>
        </is>
      </c>
      <c r="C788" t="inlineStr">
        <is>
          <t>******006073** ** Adv Khumalo 24KELU BMKO9 2024DLI KELU</t>
        </is>
      </c>
      <c r="D788" t="inlineStr"/>
      <c r="E788" s="5" t="n">
        <v>16500</v>
      </c>
      <c r="G788" s="5" t="n">
        <v>6075.18</v>
      </c>
      <c r="H788" t="inlineStr">
        <is>
          <t>Legal Disbursements &amp; Counsel Fees (Sheriff/Advocate/LPC/RAF/Conveyancer)</t>
        </is>
      </c>
      <c r="I788" t="inlineStr">
        <is>
          <t>EXPENSE</t>
        </is>
      </c>
    </row>
    <row r="789">
      <c r="A789" s="4" t="n">
        <v>45558</v>
      </c>
      <c r="B789" t="inlineStr">
        <is>
          <t>Capitec</t>
        </is>
      </c>
      <c r="C789" t="inlineStr">
        <is>
          <t>Bank Fee (transaction fee)</t>
        </is>
      </c>
      <c r="D789" t="inlineStr"/>
      <c r="E789" s="5" t="n">
        <v>6.5</v>
      </c>
      <c r="G789" s="5" t="n">
        <v>6075.18</v>
      </c>
      <c r="H789" t="inlineStr">
        <is>
          <t>Bank Charges &amp; Interest</t>
        </is>
      </c>
      <c r="I789" t="inlineStr">
        <is>
          <t>EXPENSE</t>
        </is>
      </c>
    </row>
    <row r="790">
      <c r="A790" s="4" t="n">
        <v>45558</v>
      </c>
      <c r="B790" t="inlineStr">
        <is>
          <t>FNB</t>
        </is>
      </c>
      <c r="C790" t="inlineStr">
        <is>
          <t>POS Purchase N1 Grasmere *7363</t>
        </is>
      </c>
      <c r="D790" t="inlineStr">
        <is>
          <t>485442</t>
        </is>
      </c>
      <c r="E790" s="5" t="n">
        <v>13</v>
      </c>
      <c r="G790" s="5" t="n">
        <v>1694.68</v>
      </c>
      <c r="H790" t="inlineStr">
        <is>
          <t>Uncategorized (needs review)</t>
        </is>
      </c>
      <c r="I790" t="inlineStr">
        <is>
          <t>UNCATEGORIZED</t>
        </is>
      </c>
    </row>
    <row r="791">
      <c r="A791" s="4" t="n">
        <v>45558</v>
      </c>
      <c r="B791" t="inlineStr">
        <is>
          <t>FNB</t>
        </is>
      </c>
      <c r="C791" t="inlineStr">
        <is>
          <t>POS Purchase N1 Grasmere *7363</t>
        </is>
      </c>
      <c r="D791" t="inlineStr">
        <is>
          <t>485442</t>
        </is>
      </c>
      <c r="E791" s="5" t="n">
        <v>13</v>
      </c>
      <c r="G791" s="5" t="n">
        <v>1681.68</v>
      </c>
      <c r="H791" t="inlineStr">
        <is>
          <t>Uncategorized (needs review)</t>
        </is>
      </c>
      <c r="I791" t="inlineStr">
        <is>
          <t>UNCATEGORIZED</t>
        </is>
      </c>
    </row>
    <row r="792">
      <c r="A792" s="4" t="n">
        <v>45560</v>
      </c>
      <c r="B792" t="inlineStr">
        <is>
          <t>Capitec</t>
        </is>
      </c>
      <c r="C792" t="inlineStr">
        <is>
          <t>Fuel Purchase SHELL ULTRA CITY Johannesburg AUT H ID 268121</t>
        </is>
      </c>
      <c r="D792" t="inlineStr">
        <is>
          <t>0000000000008213</t>
        </is>
      </c>
      <c r="E792" s="5" t="n">
        <v>332.85</v>
      </c>
      <c r="G792" s="5" t="n">
        <v>5742.33</v>
      </c>
      <c r="H792" t="inlineStr">
        <is>
          <t>Vehicle, Fuel &amp; Travel (incl. tolls)</t>
        </is>
      </c>
      <c r="I792" t="inlineStr">
        <is>
          <t>EXPENSE</t>
        </is>
      </c>
    </row>
    <row r="793">
      <c r="A793" s="4" t="n">
        <v>45560</v>
      </c>
      <c r="B793" t="inlineStr">
        <is>
          <t>Capitec</t>
        </is>
      </c>
      <c r="C793" t="inlineStr">
        <is>
          <t>Outward EFT Clty property office 115 121542 To 198 765</t>
        </is>
      </c>
      <c r="D793" t="inlineStr">
        <is>
          <t>1633345378</t>
        </is>
      </c>
      <c r="E793" s="5" t="n">
        <v>8212.790000000001</v>
      </c>
      <c r="G793" s="5" t="n">
        <v>-2472.46</v>
      </c>
      <c r="H793" t="inlineStr">
        <is>
          <t>Property &amp; Municipal Payments</t>
        </is>
      </c>
      <c r="I793" t="inlineStr">
        <is>
          <t>EXPENSE</t>
        </is>
      </c>
    </row>
    <row r="794">
      <c r="A794" s="4" t="n">
        <v>45560</v>
      </c>
      <c r="B794" t="inlineStr">
        <is>
          <t>Capitec</t>
        </is>
      </c>
      <c r="C794" t="inlineStr">
        <is>
          <t>Bank Fee (transaction fee)</t>
        </is>
      </c>
      <c r="D794" t="inlineStr"/>
      <c r="E794" s="5" t="n">
        <v>2</v>
      </c>
      <c r="G794" s="5" t="n">
        <v>-2472.46</v>
      </c>
      <c r="H794" t="inlineStr">
        <is>
          <t>Bank Charges &amp; Interest</t>
        </is>
      </c>
      <c r="I794" t="inlineStr">
        <is>
          <t>EXPENSE</t>
        </is>
      </c>
    </row>
    <row r="795">
      <c r="A795" s="4" t="n">
        <v>45560</v>
      </c>
      <c r="B795" t="inlineStr">
        <is>
          <t>Capitec</t>
        </is>
      </c>
      <c r="C795" t="inlineStr">
        <is>
          <t>Backdated S/Debit MN DLAMINI REMUNERATION DLI REMUNERATION</t>
        </is>
      </c>
      <c r="D795" t="inlineStr"/>
      <c r="E795" s="5" t="n">
        <v>7920</v>
      </c>
      <c r="G795" s="5" t="n">
        <v>-10393.46</v>
      </c>
      <c r="H795" t="inlineStr">
        <is>
          <t>Salaries &amp; Staff Costs</t>
        </is>
      </c>
      <c r="I795" t="inlineStr">
        <is>
          <t>EXPENSE</t>
        </is>
      </c>
    </row>
    <row r="796">
      <c r="A796" s="4" t="n">
        <v>45560</v>
      </c>
      <c r="B796" t="inlineStr">
        <is>
          <t>Capitec</t>
        </is>
      </c>
      <c r="C796" t="inlineStr">
        <is>
          <t>Bank Fee (transaction fee)</t>
        </is>
      </c>
      <c r="D796" t="inlineStr"/>
      <c r="E796" s="5" t="n">
        <v>1</v>
      </c>
      <c r="G796" s="5" t="n">
        <v>-10393.46</v>
      </c>
      <c r="H796" t="inlineStr">
        <is>
          <t>Bank Charges &amp; Interest</t>
        </is>
      </c>
      <c r="I796" t="inlineStr">
        <is>
          <t>EXPENSE</t>
        </is>
      </c>
    </row>
    <row r="797">
      <c r="A797" s="4" t="n">
        <v>45560</v>
      </c>
      <c r="B797" t="inlineStr">
        <is>
          <t>Capitec</t>
        </is>
      </c>
      <c r="C797" t="inlineStr">
        <is>
          <t>Backdated S/Debit FK Dlamini Remunerat DLI REMUNERATION</t>
        </is>
      </c>
      <c r="D797" t="inlineStr"/>
      <c r="E797" s="5" t="n">
        <v>1500</v>
      </c>
      <c r="G797" s="5" t="n">
        <v>-11894.46</v>
      </c>
      <c r="H797" t="inlineStr">
        <is>
          <t>Salaries &amp; Staff Costs</t>
        </is>
      </c>
      <c r="I797" t="inlineStr">
        <is>
          <t>EXPENSE</t>
        </is>
      </c>
    </row>
    <row r="798">
      <c r="A798" s="4" t="n">
        <v>45560</v>
      </c>
      <c r="B798" t="inlineStr">
        <is>
          <t>Capitec</t>
        </is>
      </c>
      <c r="C798" t="inlineStr">
        <is>
          <t>Bank Fee (transaction fee)</t>
        </is>
      </c>
      <c r="D798" t="inlineStr"/>
      <c r="E798" s="5" t="n">
        <v>1</v>
      </c>
      <c r="G798" s="5" t="n">
        <v>-11894.46</v>
      </c>
      <c r="H798" t="inlineStr">
        <is>
          <t>Bank Charges &amp; Interest</t>
        </is>
      </c>
      <c r="I798" t="inlineStr">
        <is>
          <t>EXPENSE</t>
        </is>
      </c>
    </row>
    <row r="799">
      <c r="A799" s="4" t="n">
        <v>45560</v>
      </c>
      <c r="B799" t="inlineStr">
        <is>
          <t>Capitec</t>
        </is>
      </c>
      <c r="C799" t="inlineStr">
        <is>
          <t>Backdated S/Debit NN RADZIVHONI DLI Sipend</t>
        </is>
      </c>
      <c r="D799" t="inlineStr"/>
      <c r="E799" s="5" t="n">
        <v>1650</v>
      </c>
      <c r="G799" s="5" t="n">
        <v>-13545.46</v>
      </c>
      <c r="H799" t="inlineStr">
        <is>
          <t>Salaries &amp; Staff Costs</t>
        </is>
      </c>
      <c r="I799" t="inlineStr">
        <is>
          <t>EXPENSE</t>
        </is>
      </c>
    </row>
    <row r="800">
      <c r="A800" s="4" t="n">
        <v>45560</v>
      </c>
      <c r="B800" t="inlineStr">
        <is>
          <t>Capitec</t>
        </is>
      </c>
      <c r="C800" t="inlineStr">
        <is>
          <t>Bank Fee (transaction fee)</t>
        </is>
      </c>
      <c r="D800" t="inlineStr"/>
      <c r="E800" s="5" t="n">
        <v>1</v>
      </c>
      <c r="G800" s="5" t="n">
        <v>-13545.46</v>
      </c>
      <c r="H800" t="inlineStr">
        <is>
          <t>Bank Charges &amp; Interest</t>
        </is>
      </c>
      <c r="I800" t="inlineStr">
        <is>
          <t>EXPENSE</t>
        </is>
      </c>
    </row>
    <row r="801">
      <c r="A801" s="4" t="n">
        <v>45560</v>
      </c>
      <c r="B801" t="inlineStr">
        <is>
          <t>FNB</t>
        </is>
      </c>
      <c r="C801" t="inlineStr">
        <is>
          <t>Electricity Prepaid Electricity</t>
        </is>
      </c>
      <c r="D801" t="inlineStr">
        <is>
          <t>82200001566</t>
        </is>
      </c>
      <c r="E801" s="5" t="n">
        <v>150</v>
      </c>
      <c r="G801" s="5" t="n">
        <v>1531.68</v>
      </c>
      <c r="H801" t="inlineStr">
        <is>
          <t>Telecoms, IT &amp; Subscriptions</t>
        </is>
      </c>
      <c r="I801" t="inlineStr">
        <is>
          <t>EXPENSE</t>
        </is>
      </c>
    </row>
    <row r="802">
      <c r="A802" s="4" t="n">
        <v>45560</v>
      </c>
      <c r="B802" t="inlineStr">
        <is>
          <t>FNB</t>
        </is>
      </c>
      <c r="C802" t="inlineStr">
        <is>
          <t>POS Purchase Bolt *7363</t>
        </is>
      </c>
      <c r="D802" t="inlineStr">
        <is>
          <t>485442</t>
        </is>
      </c>
      <c r="E802" s="5" t="n">
        <v>31</v>
      </c>
      <c r="G802" s="5" t="n">
        <v>1500.68</v>
      </c>
      <c r="H802" t="inlineStr">
        <is>
          <t>Possible Personal / Drawings (flagged - not yet classified as business or personal)</t>
        </is>
      </c>
      <c r="I802" t="inlineStr">
        <is>
          <t>DRAWINGS</t>
        </is>
      </c>
    </row>
    <row r="803">
      <c r="A803" s="4" t="n">
        <v>45560</v>
      </c>
      <c r="B803" t="inlineStr">
        <is>
          <t>FNB</t>
        </is>
      </c>
      <c r="C803" t="inlineStr">
        <is>
          <t>POS Purchase Leandra Mainline *7363</t>
        </is>
      </c>
      <c r="D803" t="inlineStr">
        <is>
          <t>485442</t>
        </is>
      </c>
      <c r="E803" s="5" t="n">
        <v>46.5</v>
      </c>
      <c r="G803" s="5" t="n">
        <v>1454.18</v>
      </c>
      <c r="H803" t="inlineStr">
        <is>
          <t>Vehicle, Fuel &amp; Travel (incl. tolls)</t>
        </is>
      </c>
      <c r="I803" t="inlineStr">
        <is>
          <t>EXPENSE</t>
        </is>
      </c>
    </row>
    <row r="804">
      <c r="A804" s="4" t="n">
        <v>45562</v>
      </c>
      <c r="B804" t="inlineStr">
        <is>
          <t>Capitec</t>
        </is>
      </c>
      <c r="C804" t="inlineStr">
        <is>
          <t>POS Local Purchase Payflex SANDTON AUTH ID 591553</t>
        </is>
      </c>
      <c r="D804" t="inlineStr">
        <is>
          <t>0000000000008213</t>
        </is>
      </c>
      <c r="E804" s="5" t="n">
        <v>247.67</v>
      </c>
      <c r="G804" s="5" t="n">
        <v>-13793.13</v>
      </c>
      <c r="H804" t="inlineStr">
        <is>
          <t>Possible Personal / Drawings (flagged - not yet classified as business or personal)</t>
        </is>
      </c>
      <c r="I804" t="inlineStr">
        <is>
          <t>DRAWINGS</t>
        </is>
      </c>
    </row>
    <row r="805">
      <c r="A805" s="4" t="n">
        <v>45562</v>
      </c>
      <c r="B805" t="inlineStr">
        <is>
          <t>Capitec</t>
        </is>
      </c>
      <c r="C805" t="inlineStr">
        <is>
          <t>POS Local Purchase Payflex SANDTON AUTH ID 406557</t>
        </is>
      </c>
      <c r="D805" t="inlineStr">
        <is>
          <t>0000000000001991</t>
        </is>
      </c>
      <c r="E805" s="5" t="n">
        <v>1173.2</v>
      </c>
      <c r="G805" s="5" t="n">
        <v>-14966.33</v>
      </c>
      <c r="H805" t="inlineStr">
        <is>
          <t>Possible Personal / Drawings (flagged - not yet classified as business or personal)</t>
        </is>
      </c>
      <c r="I805" t="inlineStr">
        <is>
          <t>DRAWINGS</t>
        </is>
      </c>
    </row>
    <row r="806">
      <c r="A806" s="4" t="n">
        <v>45562</v>
      </c>
      <c r="B806" t="inlineStr">
        <is>
          <t>Capitec</t>
        </is>
      </c>
      <c r="C806" t="inlineStr">
        <is>
          <t>Fuel Purchase SHELL ULTRA CITY Johannesburg AUT H ID 303924</t>
        </is>
      </c>
      <c r="D806" t="inlineStr">
        <is>
          <t>0000000000008213</t>
        </is>
      </c>
      <c r="E806" s="5" t="n">
        <v>332.9</v>
      </c>
      <c r="G806" s="5" t="n">
        <v>-15299.23</v>
      </c>
      <c r="H806" t="inlineStr">
        <is>
          <t>Vehicle, Fuel &amp; Travel (incl. tolls)</t>
        </is>
      </c>
      <c r="I806" t="inlineStr">
        <is>
          <t>EXPENSE</t>
        </is>
      </c>
    </row>
    <row r="807">
      <c r="A807" s="4" t="n">
        <v>45562</v>
      </c>
      <c r="B807" t="inlineStr">
        <is>
          <t>Capitec</t>
        </is>
      </c>
      <c r="C807" t="inlineStr">
        <is>
          <t>POS Local Purchase S2S*UniqueCell Johannesburg AUTH ID 593563</t>
        </is>
      </c>
      <c r="D807" t="inlineStr">
        <is>
          <t>0000000000008213</t>
        </is>
      </c>
      <c r="E807" s="5" t="n">
        <v>470</v>
      </c>
      <c r="G807" s="5" t="n">
        <v>-15769.23</v>
      </c>
      <c r="H807" t="inlineStr">
        <is>
          <t>Uncategorized (needs review)</t>
        </is>
      </c>
      <c r="I807" t="inlineStr">
        <is>
          <t>UNCATEGORIZED</t>
        </is>
      </c>
    </row>
    <row r="808">
      <c r="A808" s="4" t="n">
        <v>45562</v>
      </c>
      <c r="B808" t="inlineStr">
        <is>
          <t>FNB</t>
        </is>
      </c>
      <c r="C808" t="inlineStr">
        <is>
          <t>POS Purchase Gosforth East Plaza *7363</t>
        </is>
      </c>
      <c r="D808" t="inlineStr">
        <is>
          <t>485442</t>
        </is>
      </c>
      <c r="E808" s="5" t="n">
        <v>7</v>
      </c>
      <c r="G808" s="5" t="n">
        <v>1447.18</v>
      </c>
      <c r="H808" t="inlineStr">
        <is>
          <t>Vehicle, Fuel &amp; Travel (incl. tolls)</t>
        </is>
      </c>
      <c r="I808" t="inlineStr">
        <is>
          <t>EXPENSE</t>
        </is>
      </c>
    </row>
    <row r="809">
      <c r="A809" s="4" t="n">
        <v>45563</v>
      </c>
      <c r="B809" t="inlineStr">
        <is>
          <t>FNB</t>
        </is>
      </c>
      <c r="C809" t="inlineStr">
        <is>
          <t>FNB App Prepaid Airtime</t>
        </is>
      </c>
      <c r="D809" t="inlineStr">
        <is>
          <t>27813556826</t>
        </is>
      </c>
      <c r="E809" s="5" t="n">
        <v>50</v>
      </c>
      <c r="G809" s="5" t="n">
        <v>1397.18</v>
      </c>
      <c r="H809" t="inlineStr">
        <is>
          <t>Telecoms, IT &amp; Subscriptions</t>
        </is>
      </c>
      <c r="I809" t="inlineStr">
        <is>
          <t>EXPENSE</t>
        </is>
      </c>
    </row>
    <row r="810">
      <c r="A810" s="4" t="n">
        <v>45563</v>
      </c>
      <c r="B810" t="inlineStr">
        <is>
          <t>FNB</t>
        </is>
      </c>
      <c r="C810" t="inlineStr">
        <is>
          <t>POS Purchase Dalpark Plaza *7363</t>
        </is>
      </c>
      <c r="D810" t="inlineStr">
        <is>
          <t>485442</t>
        </is>
      </c>
      <c r="E810" s="5" t="n">
        <v>14.5</v>
      </c>
      <c r="G810" s="5" t="n">
        <v>1382.68</v>
      </c>
      <c r="H810" t="inlineStr">
        <is>
          <t>Uncategorized (needs review)</t>
        </is>
      </c>
      <c r="I810" t="inlineStr">
        <is>
          <t>UNCATEGORIZED</t>
        </is>
      </c>
    </row>
    <row r="811">
      <c r="A811" s="4" t="n">
        <v>45563</v>
      </c>
      <c r="B811" t="inlineStr">
        <is>
          <t>FNB</t>
        </is>
      </c>
      <c r="C811" t="inlineStr">
        <is>
          <t>POS Purchase Dalpark Plaza *7363</t>
        </is>
      </c>
      <c r="D811" t="inlineStr">
        <is>
          <t>485442</t>
        </is>
      </c>
      <c r="E811" s="5" t="n">
        <v>14.5</v>
      </c>
      <c r="G811" s="5" t="n">
        <v>1368.18</v>
      </c>
      <c r="H811" t="inlineStr">
        <is>
          <t>Uncategorized (needs review)</t>
        </is>
      </c>
      <c r="I811" t="inlineStr">
        <is>
          <t>UNCATEGORIZED</t>
        </is>
      </c>
    </row>
    <row r="812">
      <c r="A812" s="4" t="n">
        <v>45565</v>
      </c>
      <c r="B812" t="inlineStr">
        <is>
          <t>Capitec</t>
        </is>
      </c>
      <c r="C812" t="inlineStr">
        <is>
          <t>Debit Interest</t>
        </is>
      </c>
      <c r="D812" t="inlineStr"/>
      <c r="E812" s="5" t="n">
        <v>143.85</v>
      </c>
      <c r="G812" s="5" t="n">
        <v>-15913.08</v>
      </c>
      <c r="H812" t="inlineStr">
        <is>
          <t>Bank Charges &amp; Interest</t>
        </is>
      </c>
      <c r="I812" t="inlineStr">
        <is>
          <t>EXPENSE</t>
        </is>
      </c>
    </row>
    <row r="813">
      <c r="A813" s="4" t="n">
        <v>45565</v>
      </c>
      <c r="B813" t="inlineStr">
        <is>
          <t>Capitec</t>
        </is>
      </c>
      <c r="C813" t="inlineStr">
        <is>
          <t>Monthly Service Fee</t>
        </is>
      </c>
      <c r="D813" t="inlineStr"/>
      <c r="E813" s="5" t="n">
        <v>50</v>
      </c>
      <c r="G813" s="5" t="n">
        <v>-15963.08</v>
      </c>
      <c r="H813" t="inlineStr">
        <is>
          <t>Bank Charges &amp; Interest</t>
        </is>
      </c>
      <c r="I813" t="inlineStr">
        <is>
          <t>EXPENSE</t>
        </is>
      </c>
    </row>
    <row r="814">
      <c r="A814" s="4" t="n">
        <v>45565</v>
      </c>
      <c r="B814" t="inlineStr">
        <is>
          <t>FNB</t>
        </is>
      </c>
      <c r="C814" t="inlineStr">
        <is>
          <t>FNB App Prepaid Airtime</t>
        </is>
      </c>
      <c r="D814" t="inlineStr">
        <is>
          <t>27813556826</t>
        </is>
      </c>
      <c r="E814" s="5" t="n">
        <v>50</v>
      </c>
      <c r="G814" s="5" t="n">
        <v>1318.18</v>
      </c>
      <c r="H814" t="inlineStr">
        <is>
          <t>Telecoms, IT &amp; Subscriptions</t>
        </is>
      </c>
      <c r="I814" t="inlineStr">
        <is>
          <t>EXPENSE</t>
        </is>
      </c>
    </row>
    <row r="815">
      <c r="A815" s="4" t="n">
        <v>45565</v>
      </c>
      <c r="B815" t="inlineStr">
        <is>
          <t>FNB</t>
        </is>
      </c>
      <c r="C815" t="inlineStr">
        <is>
          <t>Magtape Debit Telkommobi50635241101164292593</t>
        </is>
      </c>
      <c r="D815" t="inlineStr"/>
      <c r="E815" s="5" t="n">
        <v>641.8</v>
      </c>
      <c r="G815" s="5" t="n">
        <v>676.38</v>
      </c>
      <c r="H815" t="inlineStr">
        <is>
          <t>Telecoms, IT &amp; Subscriptions</t>
        </is>
      </c>
      <c r="I815" t="inlineStr">
        <is>
          <t>EXPENSE</t>
        </is>
      </c>
    </row>
    <row r="816">
      <c r="A816" s="4" t="n">
        <v>45565</v>
      </c>
      <c r="B816" t="inlineStr">
        <is>
          <t>FNB</t>
        </is>
      </c>
      <c r="C816" t="inlineStr">
        <is>
          <t>POS Purchase Trichardsfontein Ma *7363</t>
        </is>
      </c>
      <c r="D816" t="inlineStr">
        <is>
          <t>485442</t>
        </is>
      </c>
      <c r="E816" s="5" t="n">
        <v>23.5</v>
      </c>
      <c r="G816" s="5" t="n">
        <v>652.88</v>
      </c>
      <c r="H816" t="inlineStr">
        <is>
          <t>Vehicle, Fuel &amp; Travel (incl. tolls)</t>
        </is>
      </c>
      <c r="I816" t="inlineStr">
        <is>
          <t>EXPENSE</t>
        </is>
      </c>
    </row>
    <row r="817">
      <c r="A817" s="4" t="n">
        <v>45565</v>
      </c>
      <c r="B817" t="inlineStr">
        <is>
          <t>FNB</t>
        </is>
      </c>
      <c r="C817" t="inlineStr">
        <is>
          <t>POS Purchase Trichardsfontein Ma *7363</t>
        </is>
      </c>
      <c r="D817" t="inlineStr">
        <is>
          <t>485442</t>
        </is>
      </c>
      <c r="E817" s="5" t="n">
        <v>23.5</v>
      </c>
      <c r="G817" s="5" t="n">
        <v>629.38</v>
      </c>
      <c r="H817" t="inlineStr">
        <is>
          <t>Vehicle, Fuel &amp; Travel (incl. tolls)</t>
        </is>
      </c>
      <c r="I817" t="inlineStr">
        <is>
          <t>EXPENSE</t>
        </is>
      </c>
    </row>
    <row r="818">
      <c r="A818" s="4" t="n">
        <v>45565</v>
      </c>
      <c r="B818" t="inlineStr">
        <is>
          <t>FNB</t>
        </is>
      </c>
      <c r="C818" t="inlineStr">
        <is>
          <t>POS Purchase Flw*Uber Trips *7363</t>
        </is>
      </c>
      <c r="D818" t="inlineStr">
        <is>
          <t>485442</t>
        </is>
      </c>
      <c r="E818" s="5" t="n">
        <v>46</v>
      </c>
      <c r="G818" s="5" t="n">
        <v>583.38</v>
      </c>
      <c r="H818" t="inlineStr">
        <is>
          <t>Possible Personal / Drawings (flagged - not yet classified as business or personal)</t>
        </is>
      </c>
      <c r="I818" t="inlineStr">
        <is>
          <t>DRAWINGS</t>
        </is>
      </c>
    </row>
    <row r="819">
      <c r="A819" s="4" t="n">
        <v>45565</v>
      </c>
      <c r="B819" t="inlineStr">
        <is>
          <t>FNB</t>
        </is>
      </c>
      <c r="C819" t="inlineStr">
        <is>
          <t>VAT Charge Redirected From</t>
        </is>
      </c>
      <c r="D819" t="inlineStr">
        <is>
          <t>62858407630</t>
        </is>
      </c>
      <c r="E819" s="5" t="n">
        <v>8.880000000000001</v>
      </c>
      <c r="G819" s="5" t="n">
        <v>574.5</v>
      </c>
      <c r="H819" t="inlineStr">
        <is>
          <t>Bank Charges &amp; Interest</t>
        </is>
      </c>
      <c r="I819" t="inlineStr">
        <is>
          <t>EXPENSE</t>
        </is>
      </c>
    </row>
    <row r="820">
      <c r="A820" s="4" t="n">
        <v>45566</v>
      </c>
      <c r="B820" t="inlineStr">
        <is>
          <t>Capitec</t>
        </is>
      </c>
      <c r="C820" t="inlineStr">
        <is>
          <t>Fuel Purchase ENGEN TSAKANE CORNER Brakpan AUTH ID 349389</t>
        </is>
      </c>
      <c r="D820" t="inlineStr">
        <is>
          <t>0000000000008213</t>
        </is>
      </c>
      <c r="E820" s="5" t="n">
        <v>332.85</v>
      </c>
      <c r="G820" s="5" t="n">
        <v>-16295.93</v>
      </c>
      <c r="H820" t="inlineStr">
        <is>
          <t>Vehicle, Fuel &amp; Travel (incl. tolls)</t>
        </is>
      </c>
      <c r="I820" t="inlineStr">
        <is>
          <t>EXPENSE</t>
        </is>
      </c>
    </row>
    <row r="821">
      <c r="A821" s="4" t="n">
        <v>45566</v>
      </c>
      <c r="B821" t="inlineStr">
        <is>
          <t>Capitec</t>
        </is>
      </c>
      <c r="C821" t="inlineStr">
        <is>
          <t>Backdated S/Debit Mazibuko CLP DLAMINI LEGAL INC</t>
        </is>
      </c>
      <c r="D821" t="inlineStr"/>
      <c r="E821" s="5" t="n">
        <v>2365.4</v>
      </c>
      <c r="G821" s="5" t="n">
        <v>-18662.33</v>
      </c>
      <c r="H821" t="inlineStr">
        <is>
          <t>Salaries &amp; Staff Costs</t>
        </is>
      </c>
      <c r="I821" t="inlineStr">
        <is>
          <t>EXPENSE</t>
        </is>
      </c>
    </row>
    <row r="822">
      <c r="A822" s="4" t="n">
        <v>45566</v>
      </c>
      <c r="B822" t="inlineStr">
        <is>
          <t>Capitec</t>
        </is>
      </c>
      <c r="C822" t="inlineStr">
        <is>
          <t>Bank Fee (transaction fee)</t>
        </is>
      </c>
      <c r="D822" t="inlineStr"/>
      <c r="E822" s="5" t="n">
        <v>1</v>
      </c>
      <c r="G822" s="5" t="n">
        <v>-18662.33</v>
      </c>
      <c r="H822" t="inlineStr">
        <is>
          <t>Bank Charges &amp; Interest</t>
        </is>
      </c>
      <c r="I822" t="inlineStr">
        <is>
          <t>EXPENSE</t>
        </is>
      </c>
    </row>
    <row r="823">
      <c r="A823" s="4" t="n">
        <v>45566</v>
      </c>
      <c r="B823" t="inlineStr">
        <is>
          <t>FNB</t>
        </is>
      </c>
      <c r="C823" t="inlineStr">
        <is>
          <t>Payshap Credit Mn Dlamini Loan</t>
        </is>
      </c>
      <c r="D823" t="inlineStr"/>
      <c r="F823" s="5" t="n">
        <v>2500</v>
      </c>
      <c r="G823" s="5" t="n">
        <v>3074.5</v>
      </c>
      <c r="H823" t="inlineStr">
        <is>
          <t>Fee Income Received</t>
        </is>
      </c>
      <c r="I823" t="inlineStr">
        <is>
          <t>INCOME</t>
        </is>
      </c>
    </row>
    <row r="824">
      <c r="A824" s="4" t="n">
        <v>45566</v>
      </c>
      <c r="B824" t="inlineStr">
        <is>
          <t>FNB</t>
        </is>
      </c>
      <c r="C824" t="inlineStr">
        <is>
          <t>B2B Collection</t>
        </is>
      </c>
      <c r="D824" t="inlineStr"/>
      <c r="E824" s="5" t="n">
        <v>693.34</v>
      </c>
      <c r="G824" s="5" t="n">
        <v>2381.16</v>
      </c>
      <c r="H824" t="inlineStr">
        <is>
          <t>Fee Income Received</t>
        </is>
      </c>
      <c r="I824" t="inlineStr">
        <is>
          <t>INCOME</t>
        </is>
      </c>
    </row>
    <row r="825">
      <c r="A825" s="4" t="n">
        <v>45566</v>
      </c>
      <c r="B825" t="inlineStr">
        <is>
          <t>FNB</t>
        </is>
      </c>
      <c r="C825" t="inlineStr">
        <is>
          <t>Magtape Debit Telkom Sa</t>
        </is>
      </c>
      <c r="D825" t="inlineStr">
        <is>
          <t>139902546767498174</t>
        </is>
      </c>
      <c r="E825" s="5" t="n">
        <v>99</v>
      </c>
      <c r="G825" s="5" t="n">
        <v>2282.16</v>
      </c>
      <c r="H825" t="inlineStr">
        <is>
          <t>Telecoms, IT &amp; Subscriptions</t>
        </is>
      </c>
      <c r="I825" t="inlineStr">
        <is>
          <t>EXPENSE</t>
        </is>
      </c>
    </row>
    <row r="826">
      <c r="A826" s="4" t="n">
        <v>45566</v>
      </c>
      <c r="B826" t="inlineStr">
        <is>
          <t>FNB</t>
        </is>
      </c>
      <c r="C826" t="inlineStr">
        <is>
          <t>Magtape Debit Axxess Netcash</t>
        </is>
      </c>
      <c r="D826" t="inlineStr">
        <is>
          <t>300559800</t>
        </is>
      </c>
      <c r="E826" s="5" t="n">
        <v>199</v>
      </c>
      <c r="G826" s="5" t="n">
        <v>2083.16</v>
      </c>
      <c r="H826" t="inlineStr">
        <is>
          <t>Telecoms, IT &amp; Subscriptions</t>
        </is>
      </c>
      <c r="I826" t="inlineStr">
        <is>
          <t>EXPENSE</t>
        </is>
      </c>
    </row>
    <row r="827">
      <c r="A827" s="4" t="n">
        <v>45566</v>
      </c>
      <c r="B827" t="inlineStr">
        <is>
          <t>FNB</t>
        </is>
      </c>
      <c r="C827" t="inlineStr">
        <is>
          <t>POS Purchase Uber Sa Help.Uber.C *7363</t>
        </is>
      </c>
      <c r="D827" t="inlineStr">
        <is>
          <t>485442</t>
        </is>
      </c>
      <c r="E827" s="5" t="n">
        <v>46</v>
      </c>
      <c r="G827" s="5" t="n">
        <v>2037.16</v>
      </c>
      <c r="H827" t="inlineStr">
        <is>
          <t>Possible Personal / Drawings (flagged - not yet classified as business or personal)</t>
        </is>
      </c>
      <c r="I827" t="inlineStr">
        <is>
          <t>DRAWINGS</t>
        </is>
      </c>
    </row>
    <row r="828">
      <c r="A828" s="4" t="n">
        <v>45567</v>
      </c>
      <c r="B828" t="inlineStr">
        <is>
          <t>Capitec</t>
        </is>
      </c>
      <c r="C828" t="inlineStr">
        <is>
          <t>Backdated S/Debit CAR RENTAL ASTRA Dili Car rental</t>
        </is>
      </c>
      <c r="D828" t="inlineStr"/>
      <c r="E828" s="5" t="n">
        <v>1200</v>
      </c>
      <c r="G828" s="5" t="n">
        <v>-19863.53</v>
      </c>
      <c r="H828" t="inlineStr">
        <is>
          <t>Vehicle, Fuel &amp; Travel (incl. tolls)</t>
        </is>
      </c>
      <c r="I828" t="inlineStr">
        <is>
          <t>EXPENSE</t>
        </is>
      </c>
    </row>
    <row r="829">
      <c r="A829" s="4" t="n">
        <v>45567</v>
      </c>
      <c r="B829" t="inlineStr">
        <is>
          <t>Capitec</t>
        </is>
      </c>
      <c r="C829" t="inlineStr">
        <is>
          <t>Bank Fee (transaction fee)</t>
        </is>
      </c>
      <c r="D829" t="inlineStr"/>
      <c r="E829" s="5" t="n">
        <v>1</v>
      </c>
      <c r="G829" s="5" t="n">
        <v>-19863.53</v>
      </c>
      <c r="H829" t="inlineStr">
        <is>
          <t>Bank Charges &amp; Interest</t>
        </is>
      </c>
      <c r="I829" t="inlineStr">
        <is>
          <t>EXPENSE</t>
        </is>
      </c>
    </row>
    <row r="830">
      <c r="A830" s="4" t="n">
        <v>45567</v>
      </c>
      <c r="B830" t="inlineStr">
        <is>
          <t>Capitec</t>
        </is>
      </c>
      <c r="C830" t="inlineStr">
        <is>
          <t>POS Local Purchase Takealo*t Absa 2 CAPE TOWN AUTH | D 781158</t>
        </is>
      </c>
      <c r="D830" t="inlineStr">
        <is>
          <t>0000000000008213</t>
        </is>
      </c>
      <c r="E830" s="5" t="n">
        <v>632</v>
      </c>
      <c r="G830" s="5" t="n">
        <v>-20495.53</v>
      </c>
      <c r="H830" t="inlineStr">
        <is>
          <t>Possible Personal / Drawings (flagged - not yet classified as business or personal)</t>
        </is>
      </c>
      <c r="I830" t="inlineStr">
        <is>
          <t>DRAWINGS</t>
        </is>
      </c>
    </row>
    <row r="831">
      <c r="A831" s="4" t="n">
        <v>45567</v>
      </c>
      <c r="B831" t="inlineStr">
        <is>
          <t>Capitec</t>
        </is>
      </c>
      <c r="C831" t="inlineStr">
        <is>
          <t>Outward EFT GPRANDBG1787 2024 2024 01 01872 00 To 62710196941 250655</t>
        </is>
      </c>
      <c r="D831" t="inlineStr"/>
      <c r="E831" s="5" t="n">
        <v>2808.5</v>
      </c>
      <c r="G831" s="5" t="n">
        <v>-28156.03</v>
      </c>
      <c r="H831" t="inlineStr">
        <is>
          <t>Uncategorized (needs review)</t>
        </is>
      </c>
      <c r="I831" t="inlineStr">
        <is>
          <t>UNCATEGORIZED</t>
        </is>
      </c>
    </row>
    <row r="832">
      <c r="A832" s="4" t="n">
        <v>45567</v>
      </c>
      <c r="B832" t="inlineStr">
        <is>
          <t>Capitec</t>
        </is>
      </c>
      <c r="C832" t="inlineStr">
        <is>
          <t>Bank Fee (transaction fee)</t>
        </is>
      </c>
      <c r="D832" t="inlineStr"/>
      <c r="E832" s="5" t="n">
        <v>2</v>
      </c>
      <c r="G832" s="5" t="n">
        <v>-28156.03</v>
      </c>
      <c r="H832" t="inlineStr">
        <is>
          <t>Bank Charges &amp; Interest</t>
        </is>
      </c>
      <c r="I832" t="inlineStr">
        <is>
          <t>EXPENSE</t>
        </is>
      </c>
    </row>
    <row r="833">
      <c r="A833" s="4" t="n">
        <v>45567</v>
      </c>
      <c r="B833" t="inlineStr">
        <is>
          <t>Capitec</t>
        </is>
      </c>
      <c r="C833" t="inlineStr">
        <is>
          <t>Backdated S/Debit Tsakane Rent Dlamini Legal Inc</t>
        </is>
      </c>
      <c r="D833" t="inlineStr"/>
      <c r="E833" s="5" t="n">
        <v>1850</v>
      </c>
      <c r="G833" s="5" t="n">
        <v>-30007.03</v>
      </c>
      <c r="H833" t="inlineStr">
        <is>
          <t>Rent Expense</t>
        </is>
      </c>
      <c r="I833" t="inlineStr">
        <is>
          <t>EXPENSE</t>
        </is>
      </c>
    </row>
    <row r="834">
      <c r="A834" s="4" t="n">
        <v>45567</v>
      </c>
      <c r="B834" t="inlineStr">
        <is>
          <t>Capitec</t>
        </is>
      </c>
      <c r="C834" t="inlineStr">
        <is>
          <t>Bank Fee (transaction fee)</t>
        </is>
      </c>
      <c r="D834" t="inlineStr"/>
      <c r="E834" s="5" t="n">
        <v>1</v>
      </c>
      <c r="G834" s="5" t="n">
        <v>-30007.03</v>
      </c>
      <c r="H834" t="inlineStr">
        <is>
          <t>Bank Charges &amp; Interest</t>
        </is>
      </c>
      <c r="I834" t="inlineStr">
        <is>
          <t>EXPENSE</t>
        </is>
      </c>
    </row>
    <row r="835">
      <c r="A835" s="4" t="n">
        <v>45567</v>
      </c>
      <c r="B835" t="inlineStr">
        <is>
          <t>FNB</t>
        </is>
      </c>
      <c r="C835" t="inlineStr">
        <is>
          <t>POS Purchase 71.99 Google Youtub *7363</t>
        </is>
      </c>
      <c r="D835" t="inlineStr">
        <is>
          <t>485442</t>
        </is>
      </c>
      <c r="E835" s="5" t="n">
        <v>71.98999999999999</v>
      </c>
      <c r="G835" s="5" t="n">
        <v>1965.17</v>
      </c>
      <c r="H835" t="inlineStr">
        <is>
          <t>Telecoms, IT &amp; Subscriptions</t>
        </is>
      </c>
      <c r="I835" t="inlineStr">
        <is>
          <t>EXPENSE</t>
        </is>
      </c>
    </row>
    <row r="836">
      <c r="A836" s="4" t="n">
        <v>45568</v>
      </c>
      <c r="B836" t="inlineStr">
        <is>
          <t>FNB</t>
        </is>
      </c>
      <c r="C836" t="inlineStr">
        <is>
          <t>POS Purchase Ermelo Mainline *7363</t>
        </is>
      </c>
      <c r="D836" t="inlineStr">
        <is>
          <t>485442</t>
        </is>
      </c>
      <c r="E836" s="5" t="n">
        <v>41.5</v>
      </c>
      <c r="G836" s="5" t="n">
        <v>1923.67</v>
      </c>
      <c r="H836" t="inlineStr">
        <is>
          <t>Vehicle, Fuel &amp; Travel (incl. tolls)</t>
        </is>
      </c>
      <c r="I836" t="inlineStr">
        <is>
          <t>EXPENSE</t>
        </is>
      </c>
    </row>
    <row r="837">
      <c r="A837" s="4" t="n">
        <v>45568</v>
      </c>
      <c r="B837" t="inlineStr">
        <is>
          <t>FNB</t>
        </is>
      </c>
      <c r="C837" t="inlineStr">
        <is>
          <t>POS Purchase Ermelo Mainline *7363</t>
        </is>
      </c>
      <c r="D837" t="inlineStr">
        <is>
          <t>485442</t>
        </is>
      </c>
      <c r="E837" s="5" t="n">
        <v>41.5</v>
      </c>
      <c r="G837" s="5" t="n">
        <v>1882.17</v>
      </c>
      <c r="H837" t="inlineStr">
        <is>
          <t>Vehicle, Fuel &amp; Travel (incl. tolls)</t>
        </is>
      </c>
      <c r="I837" t="inlineStr">
        <is>
          <t>EXPENSE</t>
        </is>
      </c>
    </row>
    <row r="838">
      <c r="A838" s="4" t="n">
        <v>45568</v>
      </c>
      <c r="B838" t="inlineStr">
        <is>
          <t>FNB</t>
        </is>
      </c>
      <c r="C838" t="inlineStr">
        <is>
          <t>POS Purchase Vox Moto *7363</t>
        </is>
      </c>
      <c r="D838" t="inlineStr">
        <is>
          <t>485442</t>
        </is>
      </c>
      <c r="E838" s="5" t="n">
        <v>178.7</v>
      </c>
      <c r="G838" s="5" t="n">
        <v>1703.47</v>
      </c>
      <c r="H838" t="inlineStr">
        <is>
          <t>Uncategorized (needs review)</t>
        </is>
      </c>
      <c r="I838" t="inlineStr">
        <is>
          <t>UNCATEGORIZED</t>
        </is>
      </c>
    </row>
    <row r="839">
      <c r="A839" s="4" t="n">
        <v>45569</v>
      </c>
      <c r="B839" t="inlineStr">
        <is>
          <t>Capitec</t>
        </is>
      </c>
      <c r="C839" t="inlineStr">
        <is>
          <t>POS Local Purchase 1S AND S DISTRIBUTORS BRAKPAN AU TH ID 351301</t>
        </is>
      </c>
      <c r="D839" t="inlineStr">
        <is>
          <t>0000000000008213</t>
        </is>
      </c>
      <c r="E839" s="5" t="n">
        <v>4850</v>
      </c>
      <c r="G839" s="5" t="n">
        <v>-25345.53</v>
      </c>
      <c r="H839" t="inlineStr">
        <is>
          <t>Uncategorized (needs review)</t>
        </is>
      </c>
      <c r="I839" t="inlineStr">
        <is>
          <t>UNCATEGORIZED</t>
        </is>
      </c>
    </row>
    <row r="840">
      <c r="A840" s="4" t="n">
        <v>45569</v>
      </c>
      <c r="B840" t="inlineStr">
        <is>
          <t>Capitec</t>
        </is>
      </c>
      <c r="C840" t="inlineStr">
        <is>
          <t>Fuel Purchase SHELL ULTRA CITY Johannesburg AUT H ID 381972</t>
        </is>
      </c>
      <c r="D840" t="inlineStr">
        <is>
          <t>0000000000008213</t>
        </is>
      </c>
      <c r="E840" s="5" t="n">
        <v>315.8</v>
      </c>
      <c r="G840" s="5" t="n">
        <v>-30322.83</v>
      </c>
      <c r="H840" t="inlineStr">
        <is>
          <t>Vehicle, Fuel &amp; Travel (incl. tolls)</t>
        </is>
      </c>
      <c r="I840" t="inlineStr">
        <is>
          <t>EXPENSE</t>
        </is>
      </c>
    </row>
    <row r="841">
      <c r="A841" s="4" t="n">
        <v>45569</v>
      </c>
      <c r="B841" t="inlineStr">
        <is>
          <t>FNB</t>
        </is>
      </c>
      <c r="C841" t="inlineStr">
        <is>
          <t>Magtape Credit Capitec P Kunene</t>
        </is>
      </c>
      <c r="D841" t="inlineStr"/>
      <c r="F841" s="5" t="n">
        <v>1000</v>
      </c>
      <c r="G841" s="5" t="n">
        <v>2703.47</v>
      </c>
      <c r="H841" t="inlineStr">
        <is>
          <t>Other Income / Refunds</t>
        </is>
      </c>
      <c r="I841" t="inlineStr">
        <is>
          <t>INCOME</t>
        </is>
      </c>
    </row>
    <row r="842">
      <c r="A842" s="4" t="n">
        <v>45570</v>
      </c>
      <c r="B842" t="inlineStr">
        <is>
          <t>FNB</t>
        </is>
      </c>
      <c r="C842" t="inlineStr">
        <is>
          <t>Send Money App Dr Send</t>
        </is>
      </c>
      <c r="D842" t="inlineStr">
        <is>
          <t>27731207428</t>
        </is>
      </c>
      <c r="E842" s="5" t="n">
        <v>250</v>
      </c>
      <c r="G842" s="5" t="n">
        <v>2453.47</v>
      </c>
      <c r="H842" t="inlineStr">
        <is>
          <t>Possible Personal / Drawings (flagged - not yet classified as business or personal)</t>
        </is>
      </c>
      <c r="I842" t="inlineStr">
        <is>
          <t>DRAWINGS</t>
        </is>
      </c>
    </row>
    <row r="843">
      <c r="A843" s="4" t="n">
        <v>45571</v>
      </c>
      <c r="B843" t="inlineStr">
        <is>
          <t>Capitec</t>
        </is>
      </c>
      <c r="C843" t="inlineStr">
        <is>
          <t>POS Local Purchase CHICKEN LICKEN JEWEL CITY JOHANNE AUTH ID 866752</t>
        </is>
      </c>
      <c r="D843" t="inlineStr">
        <is>
          <t>0000000000008213</t>
        </is>
      </c>
      <c r="E843" s="5" t="n">
        <v>186</v>
      </c>
      <c r="G843" s="5" t="n">
        <v>-30508.83</v>
      </c>
      <c r="H843" t="inlineStr">
        <is>
          <t>Uncategorized (needs review)</t>
        </is>
      </c>
      <c r="I843" t="inlineStr">
        <is>
          <t>UNCATEGORIZED</t>
        </is>
      </c>
    </row>
    <row r="844">
      <c r="A844" s="4" t="n">
        <v>45571</v>
      </c>
      <c r="B844" t="inlineStr">
        <is>
          <t>Capitec</t>
        </is>
      </c>
      <c r="C844" t="inlineStr">
        <is>
          <t>POS Local Purchase 13 Dlocal *Microsoft Stor Msida AUTH ID 231649</t>
        </is>
      </c>
      <c r="D844" t="inlineStr">
        <is>
          <t>00000000000082</t>
        </is>
      </c>
      <c r="E844" s="5" t="n">
        <v>149</v>
      </c>
      <c r="G844" s="5" t="n">
        <v>-30657.83</v>
      </c>
      <c r="H844" t="inlineStr">
        <is>
          <t>Uncategorized (needs review)</t>
        </is>
      </c>
      <c r="I844" t="inlineStr">
        <is>
          <t>UNCATEGORIZED</t>
        </is>
      </c>
    </row>
    <row r="845">
      <c r="A845" s="4" t="n">
        <v>45571</v>
      </c>
      <c r="B845" t="inlineStr">
        <is>
          <t>Capitec</t>
        </is>
      </c>
      <c r="C845" t="inlineStr">
        <is>
          <t>POS Local Purchase 13 Dlocal “Microsoft Stor Msida AUTH ID 262529</t>
        </is>
      </c>
      <c r="D845" t="inlineStr">
        <is>
          <t>00000000000082</t>
        </is>
      </c>
      <c r="E845" s="5" t="n">
        <v>929</v>
      </c>
      <c r="G845" s="5" t="n">
        <v>-31586.83</v>
      </c>
      <c r="H845" t="inlineStr">
        <is>
          <t>Uncategorized (needs review)</t>
        </is>
      </c>
      <c r="I845" t="inlineStr">
        <is>
          <t>UNCATEGORIZED</t>
        </is>
      </c>
    </row>
    <row r="846">
      <c r="A846" s="4" t="n">
        <v>45572</v>
      </c>
      <c r="B846" t="inlineStr">
        <is>
          <t>FNB</t>
        </is>
      </c>
      <c r="C846" t="inlineStr">
        <is>
          <t>ATM Cash 485442*7363</t>
        </is>
      </c>
      <c r="D846" t="inlineStr">
        <is>
          <t>00877522</t>
        </is>
      </c>
      <c r="E846" s="5" t="n">
        <v>510</v>
      </c>
      <c r="G846" s="5" t="n">
        <v>1943.47</v>
      </c>
      <c r="H846" t="inlineStr">
        <is>
          <t>Possible Personal / Drawings (flagged - not yet classified as business or personal)</t>
        </is>
      </c>
      <c r="I846" t="inlineStr">
        <is>
          <t>DRAWINGS</t>
        </is>
      </c>
    </row>
    <row r="847">
      <c r="A847" s="4" t="n">
        <v>45572</v>
      </c>
      <c r="B847" t="inlineStr">
        <is>
          <t>FNB</t>
        </is>
      </c>
      <c r="C847" t="inlineStr">
        <is>
          <t>Account Fee</t>
        </is>
      </c>
      <c r="D847" t="inlineStr"/>
      <c r="E847" s="5" t="n">
        <v>330</v>
      </c>
      <c r="G847" s="5" t="n">
        <v>1613.47</v>
      </c>
      <c r="H847" t="inlineStr">
        <is>
          <t>Bank Charges &amp; Interest</t>
        </is>
      </c>
      <c r="I847" t="inlineStr">
        <is>
          <t>EXPENSE</t>
        </is>
      </c>
    </row>
    <row r="848">
      <c r="A848" s="4" t="n">
        <v>45572</v>
      </c>
      <c r="B848" t="inlineStr">
        <is>
          <t>FNB</t>
        </is>
      </c>
      <c r="C848" t="inlineStr">
        <is>
          <t>Fees</t>
        </is>
      </c>
      <c r="D848" t="inlineStr"/>
      <c r="E848" s="5" t="n">
        <v>24.2</v>
      </c>
      <c r="G848" s="5" t="n">
        <v>1589.27</v>
      </c>
      <c r="H848" t="inlineStr">
        <is>
          <t>Bank Charges &amp; Interest</t>
        </is>
      </c>
      <c r="I848" t="inlineStr">
        <is>
          <t>EXPENSE</t>
        </is>
      </c>
    </row>
    <row r="849">
      <c r="A849" s="4" t="n">
        <v>45573</v>
      </c>
      <c r="B849" t="inlineStr">
        <is>
          <t>Capitec</t>
        </is>
      </c>
      <c r="C849" t="inlineStr">
        <is>
          <t>POS Local Purchase Payflex SANDTON AUTH ID 378529</t>
        </is>
      </c>
      <c r="D849" t="inlineStr">
        <is>
          <t>0000000000008213</t>
        </is>
      </c>
      <c r="E849" s="5" t="n">
        <v>602</v>
      </c>
      <c r="G849" s="5" t="n">
        <v>-32188.83</v>
      </c>
      <c r="H849" t="inlineStr">
        <is>
          <t>Possible Personal / Drawings (flagged - not yet classified as business or personal)</t>
        </is>
      </c>
      <c r="I849" t="inlineStr">
        <is>
          <t>DRAWINGS</t>
        </is>
      </c>
    </row>
    <row r="850">
      <c r="A850" s="4" t="n">
        <v>45573</v>
      </c>
      <c r="B850" t="inlineStr">
        <is>
          <t>Capitec</t>
        </is>
      </c>
      <c r="C850" t="inlineStr">
        <is>
          <t>Fuel Purchase petroport n3 west nr JOHANNESBURG AUTH ID 776004</t>
        </is>
      </c>
      <c r="D850" t="inlineStr">
        <is>
          <t>0000000000008213</t>
        </is>
      </c>
      <c r="E850" s="5" t="n">
        <v>315.8</v>
      </c>
      <c r="G850" s="5" t="n">
        <v>-32504.63</v>
      </c>
      <c r="H850" t="inlineStr">
        <is>
          <t>Vehicle, Fuel &amp; Travel (incl. tolls)</t>
        </is>
      </c>
      <c r="I850" t="inlineStr">
        <is>
          <t>EXPENSE</t>
        </is>
      </c>
    </row>
    <row r="851">
      <c r="A851" s="4" t="n">
        <v>45573</v>
      </c>
      <c r="B851" t="inlineStr">
        <is>
          <t>Capitec</t>
        </is>
      </c>
      <c r="C851" t="inlineStr">
        <is>
          <t>Fuel Purchase BP TSAKANE FORECOURT BRAKPAN AUTH ID 739741</t>
        </is>
      </c>
      <c r="D851" t="inlineStr">
        <is>
          <t>0000000000008213</t>
        </is>
      </c>
      <c r="E851" s="5" t="n">
        <v>500</v>
      </c>
      <c r="G851" s="5" t="n">
        <v>-33004.63</v>
      </c>
      <c r="H851" t="inlineStr">
        <is>
          <t>Vehicle, Fuel &amp; Travel (incl. tolls)</t>
        </is>
      </c>
      <c r="I851" t="inlineStr">
        <is>
          <t>EXPENSE</t>
        </is>
      </c>
    </row>
    <row r="852">
      <c r="A852" s="4" t="n">
        <v>45573</v>
      </c>
      <c r="B852" t="inlineStr">
        <is>
          <t>Capitec</t>
        </is>
      </c>
      <c r="C852" t="inlineStr">
        <is>
          <t>POS Local Purchase Game JHB City JOHANNESBURG AUTH | D 105856</t>
        </is>
      </c>
      <c r="D852" t="inlineStr">
        <is>
          <t>0000000000008213</t>
        </is>
      </c>
      <c r="E852" s="5" t="n">
        <v>139.99</v>
      </c>
      <c r="G852" s="5" t="n">
        <v>-33144.62</v>
      </c>
      <c r="H852" t="inlineStr">
        <is>
          <t>Possible Personal / Drawings (flagged - not yet classified as business or personal)</t>
        </is>
      </c>
      <c r="I852" t="inlineStr">
        <is>
          <t>DRAWINGS</t>
        </is>
      </c>
    </row>
    <row r="853">
      <c r="A853" s="4" t="n">
        <v>45573</v>
      </c>
      <c r="B853" t="inlineStr">
        <is>
          <t>Capitec</t>
        </is>
      </c>
      <c r="C853" t="inlineStr">
        <is>
          <t>POS Local Purchase Shoprite Pritchard Str JOHANNESBU AUTH ID 068949</t>
        </is>
      </c>
      <c r="D853" t="inlineStr">
        <is>
          <t>0000000000008213</t>
        </is>
      </c>
      <c r="E853" s="5" t="n">
        <v>501.05</v>
      </c>
      <c r="G853" s="5" t="n">
        <v>-33645.67</v>
      </c>
      <c r="H853" t="inlineStr">
        <is>
          <t>Possible Personal / Drawings (flagged - not yet classified as business or personal)</t>
        </is>
      </c>
      <c r="I853" t="inlineStr">
        <is>
          <t>DRAWINGS</t>
        </is>
      </c>
    </row>
    <row r="854">
      <c r="A854" s="4" t="n">
        <v>45573</v>
      </c>
      <c r="B854" t="inlineStr">
        <is>
          <t>Capitec</t>
        </is>
      </c>
      <c r="C854" t="inlineStr">
        <is>
          <t>POS Local Purchase CLICKS PRITCHARD STR Gauteng AUTH ID 545427 atc SSC=*d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21/11/2024 XXWEGUSZK4G Date 01/11/2024 Contact 0860 309 250 for verification Account No. 1051597447 Statement No. 00005 Page: 000002 joe | owe | nenmemg ||| |</t>
        </is>
      </c>
      <c r="D854" t="inlineStr">
        <is>
          <t>0000000000008213</t>
        </is>
      </c>
      <c r="E854" s="5" t="n">
        <v>219.46</v>
      </c>
      <c r="G854" s="5" t="n">
        <v>-33865.13</v>
      </c>
      <c r="H854" t="inlineStr">
        <is>
          <t>Uncategorized (needs review)</t>
        </is>
      </c>
      <c r="I854" t="inlineStr">
        <is>
          <t>UNCATEGORIZED</t>
        </is>
      </c>
    </row>
    <row r="855">
      <c r="A855" s="4" t="n">
        <v>45573</v>
      </c>
      <c r="B855" t="inlineStr">
        <is>
          <t>Capitec</t>
        </is>
      </c>
      <c r="C855" t="inlineStr">
        <is>
          <t>******006073"* ** Adv Khumalo 24KELU BMKO9 2024DLI KELU</t>
        </is>
      </c>
      <c r="D855" t="inlineStr"/>
      <c r="E855" s="5" t="n">
        <v>6000</v>
      </c>
      <c r="G855" s="5" t="n">
        <v>-39871.63</v>
      </c>
      <c r="H855" t="inlineStr">
        <is>
          <t>Legal Disbursements &amp; Counsel Fees (Sheriff/Advocate/LPC/RAF/Conveyancer)</t>
        </is>
      </c>
      <c r="I855" t="inlineStr">
        <is>
          <t>EXPENSE</t>
        </is>
      </c>
    </row>
    <row r="856">
      <c r="A856" s="4" t="n">
        <v>45573</v>
      </c>
      <c r="B856" t="inlineStr">
        <is>
          <t>Capitec</t>
        </is>
      </c>
      <c r="C856" t="inlineStr">
        <is>
          <t>Bank Fee (transaction fee)</t>
        </is>
      </c>
      <c r="D856" t="inlineStr"/>
      <c r="E856" s="5" t="n">
        <v>6.5</v>
      </c>
      <c r="G856" s="5" t="n">
        <v>-39871.63</v>
      </c>
      <c r="H856" t="inlineStr">
        <is>
          <t>Bank Charges &amp; Interest</t>
        </is>
      </c>
      <c r="I856" t="inlineStr">
        <is>
          <t>EXPENSE</t>
        </is>
      </c>
    </row>
    <row r="857">
      <c r="A857" s="4" t="n">
        <v>45573</v>
      </c>
      <c r="B857" t="inlineStr">
        <is>
          <t>Capitec</t>
        </is>
      </c>
      <c r="C857" t="inlineStr">
        <is>
          <t>Outward EFT Sheriff PTA Centra 22172 2024 To 32980728 051001</t>
        </is>
      </c>
      <c r="D857" t="inlineStr"/>
      <c r="E857" s="5" t="n">
        <v>768.2</v>
      </c>
      <c r="G857" s="5" t="n">
        <v>-40641.83</v>
      </c>
      <c r="H857" t="inlineStr">
        <is>
          <t>Legal Disbursements &amp; Counsel Fees (Sheriff/Advocate/LPC/RAF/Conveyancer)</t>
        </is>
      </c>
      <c r="I857" t="inlineStr">
        <is>
          <t>EXPENSE</t>
        </is>
      </c>
    </row>
    <row r="858">
      <c r="A858" s="4" t="n">
        <v>45573</v>
      </c>
      <c r="B858" t="inlineStr">
        <is>
          <t>Capitec</t>
        </is>
      </c>
      <c r="C858" t="inlineStr">
        <is>
          <t>Bank Fee (transaction fee)</t>
        </is>
      </c>
      <c r="D858" t="inlineStr"/>
      <c r="E858" s="5" t="n">
        <v>2</v>
      </c>
      <c r="G858" s="5" t="n">
        <v>-40641.83</v>
      </c>
      <c r="H858" t="inlineStr">
        <is>
          <t>Bank Charges &amp; Interest</t>
        </is>
      </c>
      <c r="I858" t="inlineStr">
        <is>
          <t>EXPENSE</t>
        </is>
      </c>
    </row>
    <row r="859">
      <c r="A859" s="4" t="n">
        <v>45573</v>
      </c>
      <c r="B859" t="inlineStr">
        <is>
          <t>Capitec</t>
        </is>
      </c>
      <c r="C859" t="inlineStr">
        <is>
          <t>Inward EFT Credit LIT24/KELU</t>
        </is>
      </c>
      <c r="D859" t="inlineStr"/>
      <c r="F859" s="5" t="n">
        <v>6000</v>
      </c>
      <c r="G859" s="5" t="n">
        <v>-34641.83</v>
      </c>
      <c r="H859" t="inlineStr">
        <is>
          <t>Fee Income Received</t>
        </is>
      </c>
      <c r="I859" t="inlineStr">
        <is>
          <t>INCOME</t>
        </is>
      </c>
    </row>
    <row r="860">
      <c r="A860" s="4" t="n">
        <v>45573</v>
      </c>
      <c r="B860" t="inlineStr">
        <is>
          <t>FNB</t>
        </is>
      </c>
      <c r="C860" t="inlineStr">
        <is>
          <t>ADT Cash Deposit Dumisile</t>
        </is>
      </c>
      <c r="D860" t="inlineStr">
        <is>
          <t>00882113</t>
        </is>
      </c>
      <c r="F860" s="5" t="n">
        <v>800</v>
      </c>
      <c r="G860" s="5" t="n">
        <v>2389.27</v>
      </c>
      <c r="H860" t="inlineStr">
        <is>
          <t>Fee Income Received</t>
        </is>
      </c>
      <c r="I860" t="inlineStr">
        <is>
          <t>INCOME</t>
        </is>
      </c>
    </row>
    <row r="861">
      <c r="A861" s="4" t="n">
        <v>45574</v>
      </c>
      <c r="B861" t="inlineStr">
        <is>
          <t>Capitec</t>
        </is>
      </c>
      <c r="C861" t="inlineStr">
        <is>
          <t>Outward EFT Sheriff PTA Centra 55482 2024 To 32980728 051001</t>
        </is>
      </c>
      <c r="D861" t="inlineStr"/>
      <c r="E861" s="5" t="n">
        <v>443.33</v>
      </c>
      <c r="G861" s="5" t="n">
        <v>-35767.76</v>
      </c>
      <c r="H861" t="inlineStr">
        <is>
          <t>Legal Disbursements &amp; Counsel Fees (Sheriff/Advocate/LPC/RAF/Conveyancer)</t>
        </is>
      </c>
      <c r="I861" t="inlineStr">
        <is>
          <t>EXPENSE</t>
        </is>
      </c>
    </row>
    <row r="862">
      <c r="A862" s="4" t="n">
        <v>45574</v>
      </c>
      <c r="B862" t="inlineStr">
        <is>
          <t>Capitec</t>
        </is>
      </c>
      <c r="C862" t="inlineStr">
        <is>
          <t>Bank Fee (transaction fee)</t>
        </is>
      </c>
      <c r="D862" t="inlineStr"/>
      <c r="E862" s="5" t="n">
        <v>2</v>
      </c>
      <c r="G862" s="5" t="n">
        <v>-35767.76</v>
      </c>
      <c r="H862" t="inlineStr">
        <is>
          <t>Bank Charges &amp; Interest</t>
        </is>
      </c>
      <c r="I862" t="inlineStr">
        <is>
          <t>EXPENSE</t>
        </is>
      </c>
    </row>
    <row r="863">
      <c r="A863" s="4" t="n">
        <v>45574</v>
      </c>
      <c r="B863" t="inlineStr">
        <is>
          <t>Capitec</t>
        </is>
      </c>
      <c r="C863" t="inlineStr">
        <is>
          <t>Backdated S/Debit Mashimbye Att KUNE DLI KUNENE DV</t>
        </is>
      </c>
      <c r="D863" t="inlineStr"/>
      <c r="E863" s="5" t="n">
        <v>500</v>
      </c>
      <c r="G863" s="5" t="n">
        <v>-36268.76</v>
      </c>
      <c r="H863" t="inlineStr">
        <is>
          <t>Uncategorized (needs review)</t>
        </is>
      </c>
      <c r="I863" t="inlineStr">
        <is>
          <t>UNCATEGORIZED</t>
        </is>
      </c>
    </row>
    <row r="864">
      <c r="A864" s="4" t="n">
        <v>45574</v>
      </c>
      <c r="B864" t="inlineStr">
        <is>
          <t>Capitec</t>
        </is>
      </c>
      <c r="C864" t="inlineStr">
        <is>
          <t>Bank Fee (transaction fee)</t>
        </is>
      </c>
      <c r="D864" t="inlineStr"/>
      <c r="E864" s="5" t="n">
        <v>1</v>
      </c>
      <c r="G864" s="5" t="n">
        <v>-36268.76</v>
      </c>
      <c r="H864" t="inlineStr">
        <is>
          <t>Bank Charges &amp; Interest</t>
        </is>
      </c>
      <c r="I864" t="inlineStr">
        <is>
          <t>EXPENSE</t>
        </is>
      </c>
    </row>
    <row r="865">
      <c r="A865" s="4" t="n">
        <v>45574</v>
      </c>
      <c r="B865" t="inlineStr">
        <is>
          <t>FNB</t>
        </is>
      </c>
      <c r="C865" t="inlineStr">
        <is>
          <t>Send Money App Dr Send</t>
        </is>
      </c>
      <c r="D865" t="inlineStr">
        <is>
          <t>27784581413</t>
        </is>
      </c>
      <c r="E865" s="5" t="n">
        <v>200</v>
      </c>
      <c r="G865" s="5" t="n">
        <v>2189.27</v>
      </c>
      <c r="H865" t="inlineStr">
        <is>
          <t>Possible Personal / Drawings (flagged - not yet classified as business or personal)</t>
        </is>
      </c>
      <c r="I865" t="inlineStr">
        <is>
          <t>DRAWINGS</t>
        </is>
      </c>
    </row>
    <row r="866">
      <c r="A866" s="4" t="n">
        <v>45574</v>
      </c>
      <c r="B866" t="inlineStr">
        <is>
          <t>FNB</t>
        </is>
      </c>
      <c r="C866" t="inlineStr">
        <is>
          <t>Fees Pymt Fee-71.99 Googl</t>
        </is>
      </c>
      <c r="D866" t="inlineStr"/>
      <c r="E866" s="5" t="n">
        <v>1.44</v>
      </c>
      <c r="G866" s="5" t="n">
        <v>2187.83</v>
      </c>
      <c r="H866" t="inlineStr">
        <is>
          <t>Bank Charges &amp; Interest</t>
        </is>
      </c>
      <c r="I866" t="inlineStr">
        <is>
          <t>EXPENSE</t>
        </is>
      </c>
    </row>
    <row r="867">
      <c r="A867" s="4" t="n">
        <v>45574</v>
      </c>
      <c r="B867" t="inlineStr">
        <is>
          <t>FNB</t>
        </is>
      </c>
      <c r="C867" t="inlineStr">
        <is>
          <t>Payment History</t>
        </is>
      </c>
      <c r="D867" t="inlineStr"/>
      <c r="E867" s="5" t="n">
        <v>7</v>
      </c>
      <c r="G867" s="5" t="n">
        <v>2180.83</v>
      </c>
      <c r="H867" t="inlineStr">
        <is>
          <t>Uncategorized (needs review)</t>
        </is>
      </c>
      <c r="I867" t="inlineStr">
        <is>
          <t>UNCATEGORIZED</t>
        </is>
      </c>
    </row>
    <row r="868">
      <c r="A868" s="4" t="n">
        <v>45574</v>
      </c>
      <c r="B868" t="inlineStr">
        <is>
          <t>FNB</t>
        </is>
      </c>
      <c r="C868" t="inlineStr">
        <is>
          <t>Payment History</t>
        </is>
      </c>
      <c r="D868" t="inlineStr"/>
      <c r="E868" s="5" t="n">
        <v>7</v>
      </c>
      <c r="G868" s="5" t="n">
        <v>2173.83</v>
      </c>
      <c r="H868" t="inlineStr">
        <is>
          <t>Uncategorized (needs review)</t>
        </is>
      </c>
      <c r="I868" t="inlineStr">
        <is>
          <t>UNCATEGORIZED</t>
        </is>
      </c>
    </row>
    <row r="869">
      <c r="A869" s="4" t="n">
        <v>45574</v>
      </c>
      <c r="B869" t="inlineStr">
        <is>
          <t>FNB</t>
        </is>
      </c>
      <c r="C869" t="inlineStr">
        <is>
          <t>Payment History</t>
        </is>
      </c>
      <c r="D869" t="inlineStr"/>
      <c r="E869" s="5" t="n">
        <v>7</v>
      </c>
      <c r="G869" s="5" t="n">
        <v>2166.83</v>
      </c>
      <c r="H869" t="inlineStr">
        <is>
          <t>Uncategorized (needs review)</t>
        </is>
      </c>
      <c r="I869" t="inlineStr">
        <is>
          <t>UNCATEGORIZED</t>
        </is>
      </c>
    </row>
    <row r="870">
      <c r="A870" s="4" t="n">
        <v>45574</v>
      </c>
      <c r="B870" t="inlineStr">
        <is>
          <t>FNB</t>
        </is>
      </c>
      <c r="C870" t="inlineStr">
        <is>
          <t>POS Purchase Jaymees Midas Roode *7363</t>
        </is>
      </c>
      <c r="D870" t="inlineStr">
        <is>
          <t>485442</t>
        </is>
      </c>
      <c r="E870" s="5" t="n">
        <v>120.89</v>
      </c>
      <c r="G870" s="5" t="n">
        <v>2045.94</v>
      </c>
      <c r="H870" t="inlineStr">
        <is>
          <t>Vehicle, Fuel &amp; Travel (incl. tolls)</t>
        </is>
      </c>
      <c r="I870" t="inlineStr">
        <is>
          <t>EXPENSE</t>
        </is>
      </c>
    </row>
    <row r="871">
      <c r="A871" s="4" t="n">
        <v>45575</v>
      </c>
      <c r="B871" t="inlineStr">
        <is>
          <t>Capitec</t>
        </is>
      </c>
      <c r="C871" t="inlineStr">
        <is>
          <t>POS Local Purchase 13 DEBONAIR10000000131960 Sunnyside AUTH ID 034829</t>
        </is>
      </c>
      <c r="D871" t="inlineStr">
        <is>
          <t>00000000000082</t>
        </is>
      </c>
      <c r="E871" s="5" t="n">
        <v>259.6</v>
      </c>
      <c r="G871" s="5" t="n">
        <v>-34901.43</v>
      </c>
      <c r="H871" t="inlineStr">
        <is>
          <t>Uncategorized (needs review)</t>
        </is>
      </c>
      <c r="I871" t="inlineStr">
        <is>
          <t>UNCATEGORIZED</t>
        </is>
      </c>
    </row>
    <row r="872">
      <c r="A872" s="4" t="n">
        <v>45575</v>
      </c>
      <c r="B872" t="inlineStr">
        <is>
          <t>Capitec</t>
        </is>
      </c>
      <c r="C872" t="inlineStr">
        <is>
          <t>Fuel Purchase SHELL WALTLOO Pretoria AUTH ID 48 9060</t>
        </is>
      </c>
      <c r="D872" t="inlineStr">
        <is>
          <t>0000000000008213</t>
        </is>
      </c>
      <c r="E872" s="5" t="n">
        <v>421</v>
      </c>
      <c r="G872" s="5" t="n">
        <v>-35322.43</v>
      </c>
      <c r="H872" t="inlineStr">
        <is>
          <t>Vehicle, Fuel &amp; Travel (incl. tolls)</t>
        </is>
      </c>
      <c r="I872" t="inlineStr">
        <is>
          <t>EXPENSE</t>
        </is>
      </c>
    </row>
    <row r="873">
      <c r="A873" s="4" t="n">
        <v>45575</v>
      </c>
      <c r="B873" t="inlineStr">
        <is>
          <t>Capitec</t>
        </is>
      </c>
      <c r="C873" t="inlineStr">
        <is>
          <t>Backdated S/Debit CarolMogand nkalan DLI ESTATES</t>
        </is>
      </c>
      <c r="D873" t="inlineStr"/>
      <c r="E873" s="5" t="n">
        <v>800</v>
      </c>
      <c r="G873" s="5" t="n">
        <v>-37280.26</v>
      </c>
      <c r="H873" t="inlineStr">
        <is>
          <t>Uncategorized (needs review)</t>
        </is>
      </c>
      <c r="I873" t="inlineStr">
        <is>
          <t>UNCATEGORIZED</t>
        </is>
      </c>
    </row>
    <row r="874">
      <c r="A874" s="4" t="n">
        <v>45575</v>
      </c>
      <c r="B874" t="inlineStr">
        <is>
          <t>Capitec</t>
        </is>
      </c>
      <c r="C874" t="inlineStr">
        <is>
          <t>Bank Fee (transaction fee)</t>
        </is>
      </c>
      <c r="D874" t="inlineStr"/>
      <c r="E874" s="5" t="n">
        <v>1</v>
      </c>
      <c r="G874" s="5" t="n">
        <v>-37280.26</v>
      </c>
      <c r="H874" t="inlineStr">
        <is>
          <t>Bank Charges &amp; Interest</t>
        </is>
      </c>
      <c r="I874" t="inlineStr">
        <is>
          <t>EXPENSE</t>
        </is>
      </c>
    </row>
    <row r="875">
      <c r="A875" s="4" t="n">
        <v>45575</v>
      </c>
      <c r="B875" t="inlineStr">
        <is>
          <t>FNB</t>
        </is>
      </c>
      <c r="C875" t="inlineStr">
        <is>
          <t>POS Purchase Gosforth Plaza *7363</t>
        </is>
      </c>
      <c r="D875" t="inlineStr">
        <is>
          <t>485442</t>
        </is>
      </c>
      <c r="E875" s="5" t="n">
        <v>15.5</v>
      </c>
      <c r="G875" s="5" t="n">
        <v>2030.44</v>
      </c>
      <c r="H875" t="inlineStr">
        <is>
          <t>Vehicle, Fuel &amp; Travel (incl. tolls)</t>
        </is>
      </c>
      <c r="I875" t="inlineStr">
        <is>
          <t>EXPENSE</t>
        </is>
      </c>
    </row>
    <row r="876">
      <c r="A876" s="4" t="n">
        <v>45575</v>
      </c>
      <c r="B876" t="inlineStr">
        <is>
          <t>FNB</t>
        </is>
      </c>
      <c r="C876" t="inlineStr">
        <is>
          <t>POS Purchase Gosforth Plaza *7363</t>
        </is>
      </c>
      <c r="D876" t="inlineStr">
        <is>
          <t>485442</t>
        </is>
      </c>
      <c r="E876" s="5" t="n">
        <v>15.5</v>
      </c>
      <c r="G876" s="5" t="n">
        <v>2014.94</v>
      </c>
      <c r="H876" t="inlineStr">
        <is>
          <t>Vehicle, Fuel &amp; Travel (incl. tolls)</t>
        </is>
      </c>
      <c r="I876" t="inlineStr">
        <is>
          <t>EXPENSE</t>
        </is>
      </c>
    </row>
    <row r="877">
      <c r="A877" s="4" t="n">
        <v>45575</v>
      </c>
      <c r="B877" t="inlineStr">
        <is>
          <t>FNB</t>
        </is>
      </c>
      <c r="C877" t="inlineStr">
        <is>
          <t>POS Purchase Spar Express Waltlo *7363</t>
        </is>
      </c>
      <c r="D877" t="inlineStr">
        <is>
          <t>485442</t>
        </is>
      </c>
      <c r="E877" s="5" t="n">
        <v>38.9</v>
      </c>
      <c r="G877" s="5" t="n">
        <v>1976.04</v>
      </c>
      <c r="H877" t="inlineStr">
        <is>
          <t>Possible Personal / Drawings (flagged - not yet classified as business or personal)</t>
        </is>
      </c>
      <c r="I877" t="inlineStr">
        <is>
          <t>DRAWINGS</t>
        </is>
      </c>
    </row>
    <row r="878">
      <c r="A878" s="4" t="n">
        <v>45576</v>
      </c>
      <c r="B878" t="inlineStr">
        <is>
          <t>Capitec</t>
        </is>
      </c>
      <c r="C878" t="inlineStr">
        <is>
          <t>Fuel Purchase 3 Total Illovo C GP AUTH ID 705554</t>
        </is>
      </c>
      <c r="D878" t="inlineStr">
        <is>
          <t>000000000000821</t>
        </is>
      </c>
      <c r="E878" s="5" t="n">
        <v>210.5</v>
      </c>
      <c r="G878" s="5" t="n">
        <v>-36479.26</v>
      </c>
      <c r="H878" t="inlineStr">
        <is>
          <t>Vehicle, Fuel &amp; Travel (incl. tolls)</t>
        </is>
      </c>
      <c r="I878" t="inlineStr">
        <is>
          <t>EXPENSE</t>
        </is>
      </c>
    </row>
    <row r="879">
      <c r="A879" s="4" t="n">
        <v>45576</v>
      </c>
      <c r="B879" t="inlineStr">
        <is>
          <t>Capitec</t>
        </is>
      </c>
      <c r="C879" t="inlineStr">
        <is>
          <t>Fuel Purchase SHELL ULTRA CITY Johannesburg AUT H ID 248762</t>
        </is>
      </c>
      <c r="D879" t="inlineStr">
        <is>
          <t>0000000000008213</t>
        </is>
      </c>
      <c r="E879" s="5" t="n">
        <v>315.75</v>
      </c>
      <c r="G879" s="5" t="n">
        <v>-37596.01</v>
      </c>
      <c r="H879" t="inlineStr">
        <is>
          <t>Vehicle, Fuel &amp; Travel (incl. tolls)</t>
        </is>
      </c>
      <c r="I879" t="inlineStr">
        <is>
          <t>EXPENSE</t>
        </is>
      </c>
    </row>
    <row r="880">
      <c r="A880" s="4" t="n">
        <v>45576</v>
      </c>
      <c r="B880" t="inlineStr">
        <is>
          <t>Capitec</t>
        </is>
      </c>
      <c r="C880" t="inlineStr">
        <is>
          <t>******006073** ** Sheriff JHB North 11390 24 11389 24</t>
        </is>
      </c>
      <c r="D880" t="inlineStr"/>
      <c r="E880" s="5" t="n">
        <v>800</v>
      </c>
      <c r="G880" s="5" t="n">
        <v>-38402.51</v>
      </c>
      <c r="H880" t="inlineStr">
        <is>
          <t>Legal Disbursements &amp; Counsel Fees (Sheriff/Advocate/LPC/RAF/Conveyancer)</t>
        </is>
      </c>
      <c r="I880" t="inlineStr">
        <is>
          <t>EXPENSE</t>
        </is>
      </c>
    </row>
    <row r="881">
      <c r="A881" s="4" t="n">
        <v>45576</v>
      </c>
      <c r="B881" t="inlineStr">
        <is>
          <t>Capitec</t>
        </is>
      </c>
      <c r="C881" t="inlineStr">
        <is>
          <t>Bank Fee (transaction fee)</t>
        </is>
      </c>
      <c r="D881" t="inlineStr"/>
      <c r="E881" s="5" t="n">
        <v>6.5</v>
      </c>
      <c r="G881" s="5" t="n">
        <v>-38402.51</v>
      </c>
      <c r="H881" t="inlineStr">
        <is>
          <t>Bank Charges &amp; Interest</t>
        </is>
      </c>
      <c r="I881" t="inlineStr">
        <is>
          <t>EXPENSE</t>
        </is>
      </c>
    </row>
    <row r="882">
      <c r="A882" s="4" t="n">
        <v>45577</v>
      </c>
      <c r="B882" t="inlineStr">
        <is>
          <t>Capitec</t>
        </is>
      </c>
      <c r="C882" t="inlineStr">
        <is>
          <t>POS Local Purchase RANDBURG ENGEN Johannesburg AUTH ID 003591</t>
        </is>
      </c>
      <c r="D882" t="inlineStr">
        <is>
          <t>0000000000008213</t>
        </is>
      </c>
      <c r="E882" s="5" t="n">
        <v>50.7</v>
      </c>
      <c r="G882" s="5" t="n">
        <v>-38453.21</v>
      </c>
      <c r="H882" t="inlineStr">
        <is>
          <t>Uncategorized (needs review)</t>
        </is>
      </c>
      <c r="I882" t="inlineStr">
        <is>
          <t>UNCATEGORIZED</t>
        </is>
      </c>
    </row>
    <row r="883">
      <c r="A883" s="4" t="n">
        <v>45577</v>
      </c>
      <c r="B883" t="inlineStr">
        <is>
          <t>Capitec</t>
        </is>
      </c>
      <c r="C883" t="inlineStr">
        <is>
          <t>Fuel Purchase SASOL VIKING Johannesburg AUTH ID 749530</t>
        </is>
      </c>
      <c r="D883" t="inlineStr">
        <is>
          <t>0000000000008213</t>
        </is>
      </c>
      <c r="E883" s="5" t="n">
        <v>315.75</v>
      </c>
      <c r="G883" s="5" t="n">
        <v>-38768.96</v>
      </c>
      <c r="H883" t="inlineStr">
        <is>
          <t>Vehicle, Fuel &amp; Travel (incl. tolls)</t>
        </is>
      </c>
      <c r="I883" t="inlineStr">
        <is>
          <t>EXPENSE</t>
        </is>
      </c>
    </row>
    <row r="884">
      <c r="A884" s="4" t="n">
        <v>45579</v>
      </c>
      <c r="B884" t="inlineStr">
        <is>
          <t>Capitec</t>
        </is>
      </c>
      <c r="C884" t="inlineStr">
        <is>
          <t>POS Local Purchase STEERS VIKING GAUTENG AUTH ID 575 989</t>
        </is>
      </c>
      <c r="D884" t="inlineStr">
        <is>
          <t>0000000000008213</t>
        </is>
      </c>
      <c r="E884" s="5" t="n">
        <v>389.4</v>
      </c>
      <c r="G884" s="5" t="n">
        <v>-39158.36</v>
      </c>
      <c r="H884" t="inlineStr">
        <is>
          <t>Possible Personal / Drawings (flagged - not yet classified as business or personal)</t>
        </is>
      </c>
      <c r="I884" t="inlineStr">
        <is>
          <t>DRAWINGS</t>
        </is>
      </c>
    </row>
    <row r="885">
      <c r="A885" s="4" t="n">
        <v>45579</v>
      </c>
      <c r="B885" t="inlineStr">
        <is>
          <t>Capitec</t>
        </is>
      </c>
      <c r="C885" t="inlineStr">
        <is>
          <t>Fuel Purchase ENGEN WITHOK Brakpan AUTH ID 8137 53</t>
        </is>
      </c>
      <c r="D885" t="inlineStr">
        <is>
          <t>0000000000008213</t>
        </is>
      </c>
      <c r="E885" s="5" t="n">
        <v>315.8</v>
      </c>
      <c r="G885" s="5" t="n">
        <v>-39474.16</v>
      </c>
      <c r="H885" t="inlineStr">
        <is>
          <t>Vehicle, Fuel &amp; Travel (incl. tolls)</t>
        </is>
      </c>
      <c r="I885" t="inlineStr">
        <is>
          <t>EXPENSE</t>
        </is>
      </c>
    </row>
    <row r="886">
      <c r="A886" s="4" t="n">
        <v>45579</v>
      </c>
      <c r="B886" t="inlineStr">
        <is>
          <t>Capitec</t>
        </is>
      </c>
      <c r="C886" t="inlineStr">
        <is>
          <t>Outward EFT BULU FARMS 52451 2022 To 250655</t>
        </is>
      </c>
      <c r="D886" t="inlineStr">
        <is>
          <t>51421146478</t>
        </is>
      </c>
      <c r="E886" s="5" t="n">
        <v>465.47</v>
      </c>
      <c r="G886" s="5" t="n">
        <v>-39941.63</v>
      </c>
      <c r="H886" t="inlineStr">
        <is>
          <t>Uncategorized (needs review)</t>
        </is>
      </c>
      <c r="I886" t="inlineStr">
        <is>
          <t>UNCATEGORIZED</t>
        </is>
      </c>
    </row>
    <row r="887">
      <c r="A887" s="4" t="n">
        <v>45579</v>
      </c>
      <c r="B887" t="inlineStr">
        <is>
          <t>Capitec</t>
        </is>
      </c>
      <c r="C887" t="inlineStr">
        <is>
          <t>Bank Fee (transaction fee)</t>
        </is>
      </c>
      <c r="D887" t="inlineStr"/>
      <c r="E887" s="5" t="n">
        <v>2</v>
      </c>
      <c r="G887" s="5" t="n">
        <v>-39941.63</v>
      </c>
      <c r="H887" t="inlineStr">
        <is>
          <t>Bank Charges &amp; Interest</t>
        </is>
      </c>
      <c r="I887" t="inlineStr">
        <is>
          <t>EXPENSE</t>
        </is>
      </c>
    </row>
    <row r="888">
      <c r="A888" s="4" t="n">
        <v>45579</v>
      </c>
      <c r="B888" t="inlineStr">
        <is>
          <t>Capitec</t>
        </is>
      </c>
      <c r="C888" t="inlineStr">
        <is>
          <t>CASH DEPOSIT (ATM) LIT24.KELU</t>
        </is>
      </c>
      <c r="D888" t="inlineStr"/>
      <c r="F888" s="5" t="n">
        <v>9900</v>
      </c>
      <c r="G888" s="5" t="n">
        <v>-30160.43</v>
      </c>
      <c r="H888" t="inlineStr">
        <is>
          <t>Fee Income Received</t>
        </is>
      </c>
      <c r="I888" t="inlineStr">
        <is>
          <t>INCOME</t>
        </is>
      </c>
    </row>
    <row r="889">
      <c r="A889" s="4" t="n">
        <v>45579</v>
      </c>
      <c r="B889" t="inlineStr">
        <is>
          <t>Capitec</t>
        </is>
      </c>
      <c r="C889" t="inlineStr">
        <is>
          <t>Bank Fee (transaction fee)</t>
        </is>
      </c>
      <c r="D889" t="inlineStr"/>
      <c r="E889" s="5" t="n">
        <v>118.8</v>
      </c>
      <c r="G889" s="5" t="n">
        <v>-30160.43</v>
      </c>
      <c r="H889" t="inlineStr">
        <is>
          <t>Bank Charges &amp; Interest</t>
        </is>
      </c>
      <c r="I889" t="inlineStr">
        <is>
          <t>EXPENSE</t>
        </is>
      </c>
    </row>
    <row r="890">
      <c r="A890" s="4" t="n">
        <v>45579</v>
      </c>
      <c r="B890" t="inlineStr">
        <is>
          <t>Capitec</t>
        </is>
      </c>
      <c r="C890" t="inlineStr">
        <is>
          <t>CASH DEPOSIT (ATM) lit-24-kelu</t>
        </is>
      </c>
      <c r="D890" t="inlineStr"/>
      <c r="F890" s="5" t="n">
        <v>1200</v>
      </c>
      <c r="G890" s="5" t="n">
        <v>-28974.83</v>
      </c>
      <c r="H890" t="inlineStr">
        <is>
          <t>Fee Income Received</t>
        </is>
      </c>
      <c r="I890" t="inlineStr">
        <is>
          <t>INCOME</t>
        </is>
      </c>
    </row>
    <row r="891">
      <c r="A891" s="4" t="n">
        <v>45579</v>
      </c>
      <c r="B891" t="inlineStr">
        <is>
          <t>Capitec</t>
        </is>
      </c>
      <c r="C891" t="inlineStr">
        <is>
          <t>Bank Fee (transaction fee)</t>
        </is>
      </c>
      <c r="D891" t="inlineStr"/>
      <c r="E891" s="5" t="n">
        <v>14.4</v>
      </c>
      <c r="G891" s="5" t="n">
        <v>-28974.83</v>
      </c>
      <c r="H891" t="inlineStr">
        <is>
          <t>Bank Charges &amp; Interest</t>
        </is>
      </c>
      <c r="I891" t="inlineStr">
        <is>
          <t>EXPENSE</t>
        </is>
      </c>
    </row>
    <row r="892">
      <c r="A892" s="4" t="n">
        <v>45579</v>
      </c>
      <c r="B892" t="inlineStr">
        <is>
          <t>FNB</t>
        </is>
      </c>
      <c r="C892" t="inlineStr">
        <is>
          <t>POS Purchase Flw*Uber Trips *7363</t>
        </is>
      </c>
      <c r="D892" t="inlineStr">
        <is>
          <t>485442</t>
        </is>
      </c>
      <c r="E892" s="5" t="n">
        <v>35</v>
      </c>
      <c r="G892" s="5" t="n">
        <v>1941.04</v>
      </c>
      <c r="H892" t="inlineStr">
        <is>
          <t>Possible Personal / Drawings (flagged - not yet classified as business or personal)</t>
        </is>
      </c>
      <c r="I892" t="inlineStr">
        <is>
          <t>DRAWINGS</t>
        </is>
      </c>
    </row>
    <row r="893">
      <c r="A893" s="4" t="n">
        <v>45579</v>
      </c>
      <c r="B893" t="inlineStr">
        <is>
          <t>FNB</t>
        </is>
      </c>
      <c r="C893" t="inlineStr">
        <is>
          <t>POS Purchase Flw*Uber Trips *7363</t>
        </is>
      </c>
      <c r="D893" t="inlineStr">
        <is>
          <t>485442</t>
        </is>
      </c>
      <c r="E893" s="5" t="n">
        <v>36</v>
      </c>
      <c r="G893" s="5" t="n">
        <v>1905.04</v>
      </c>
      <c r="H893" t="inlineStr">
        <is>
          <t>Possible Personal / Drawings (flagged - not yet classified as business or personal)</t>
        </is>
      </c>
      <c r="I893" t="inlineStr">
        <is>
          <t>DRAWINGS</t>
        </is>
      </c>
    </row>
    <row r="894">
      <c r="A894" s="4" t="n">
        <v>45580</v>
      </c>
      <c r="B894" t="inlineStr">
        <is>
          <t>Capitec</t>
        </is>
      </c>
      <c r="C894" t="inlineStr">
        <is>
          <t>Fuel Purchase ENGEN TSAKANE CORNER Brakpan AUTH ID 145530</t>
        </is>
      </c>
      <c r="D894" t="inlineStr">
        <is>
          <t>0000000000008213</t>
        </is>
      </c>
      <c r="E894" s="5" t="n">
        <v>210.5</v>
      </c>
      <c r="G894" s="5" t="n">
        <v>-29185.33</v>
      </c>
      <c r="H894" t="inlineStr">
        <is>
          <t>Vehicle, Fuel &amp; Travel (incl. tolls)</t>
        </is>
      </c>
      <c r="I894" t="inlineStr">
        <is>
          <t>EXPENSE</t>
        </is>
      </c>
    </row>
    <row r="895">
      <c r="A895" s="4" t="n">
        <v>45580</v>
      </c>
      <c r="B895" t="inlineStr">
        <is>
          <t>Capitec</t>
        </is>
      </c>
      <c r="C895" t="inlineStr">
        <is>
          <t>POS Local Purchase SHERIFF JOHANNESBURG C Johannesbu AUTH ID 280885</t>
        </is>
      </c>
      <c r="D895" t="inlineStr">
        <is>
          <t>0000000000008213</t>
        </is>
      </c>
      <c r="E895" s="5" t="n">
        <v>370.88</v>
      </c>
      <c r="G895" s="5" t="n">
        <v>-29556.21</v>
      </c>
      <c r="H895" t="inlineStr">
        <is>
          <t>Legal Disbursements &amp; Counsel Fees (Sheriff/Advocate/LPC/RAF/Conveyancer)</t>
        </is>
      </c>
      <c r="I895" t="inlineStr">
        <is>
          <t>EXPENSE</t>
        </is>
      </c>
    </row>
    <row r="896">
      <c r="A896" s="4" t="n">
        <v>45580</v>
      </c>
      <c r="B896" t="inlineStr">
        <is>
          <t>Capitec</t>
        </is>
      </c>
      <c r="C896" t="inlineStr">
        <is>
          <t>******006073** ** Adv Khumalo 24KELU BMKO9 2024DLI KELU</t>
        </is>
      </c>
      <c r="D896" t="inlineStr"/>
      <c r="E896" s="5" t="n">
        <v>11100</v>
      </c>
      <c r="G896" s="5" t="n">
        <v>-40662.71</v>
      </c>
      <c r="H896" t="inlineStr">
        <is>
          <t>Legal Disbursements &amp; Counsel Fees (Sheriff/Advocate/LPC/RAF/Conveyancer)</t>
        </is>
      </c>
      <c r="I896" t="inlineStr">
        <is>
          <t>EXPENSE</t>
        </is>
      </c>
    </row>
    <row r="897">
      <c r="A897" s="4" t="n">
        <v>45580</v>
      </c>
      <c r="B897" t="inlineStr">
        <is>
          <t>Capitec</t>
        </is>
      </c>
      <c r="C897" t="inlineStr">
        <is>
          <t>Bank Fee (transaction fee)</t>
        </is>
      </c>
      <c r="D897" t="inlineStr"/>
      <c r="E897" s="5" t="n">
        <v>6.5</v>
      </c>
      <c r="G897" s="5" t="n">
        <v>-40662.71</v>
      </c>
      <c r="H897" t="inlineStr">
        <is>
          <t>Bank Charges &amp; Interest</t>
        </is>
      </c>
      <c r="I897" t="inlineStr">
        <is>
          <t>EXPENSE</t>
        </is>
      </c>
    </row>
    <row r="898">
      <c r="A898" s="4" t="n">
        <v>45580</v>
      </c>
      <c r="B898" t="inlineStr">
        <is>
          <t>Capitec</t>
        </is>
      </c>
      <c r="C898" t="inlineStr">
        <is>
          <t>|Inward EFT Credit 17731</t>
        </is>
      </c>
      <c r="D898" t="inlineStr"/>
      <c r="F898" s="5" t="n">
        <v>1771.24</v>
      </c>
      <c r="G898" s="5" t="n">
        <v>-38891.47</v>
      </c>
      <c r="H898" t="inlineStr">
        <is>
          <t>Legal Disbursements &amp; Counsel Fees (Sheriff/Advocate/LPC/RAF/Conveyancer)</t>
        </is>
      </c>
      <c r="I898" t="inlineStr">
        <is>
          <t>EXPENSE</t>
        </is>
      </c>
    </row>
    <row r="899">
      <c r="A899" s="4" t="n">
        <v>45580</v>
      </c>
      <c r="B899" t="inlineStr">
        <is>
          <t>FNB</t>
        </is>
      </c>
      <c r="C899" t="inlineStr">
        <is>
          <t>Magtape Debit Advance Ps302033276 Netcash</t>
        </is>
      </c>
      <c r="D899" t="inlineStr"/>
      <c r="E899" s="5" t="n">
        <v>580</v>
      </c>
      <c r="G899" s="5" t="n">
        <v>1325.04</v>
      </c>
      <c r="H899" t="inlineStr">
        <is>
          <t>Loan Repayments / Advances (Financing)</t>
        </is>
      </c>
      <c r="I899" t="inlineStr">
        <is>
          <t>FINANCING</t>
        </is>
      </c>
    </row>
    <row r="900">
      <c r="A900" s="4" t="n">
        <v>45580</v>
      </c>
      <c r="B900" t="inlineStr">
        <is>
          <t>FNB</t>
        </is>
      </c>
      <c r="C900" t="inlineStr">
        <is>
          <t>POS Purchase Gosforth East Plaza *7363</t>
        </is>
      </c>
      <c r="D900" t="inlineStr">
        <is>
          <t>485442</t>
        </is>
      </c>
      <c r="E900" s="5" t="n">
        <v>7</v>
      </c>
      <c r="G900" s="5" t="n">
        <v>1318.04</v>
      </c>
      <c r="H900" t="inlineStr">
        <is>
          <t>Vehicle, Fuel &amp; Travel (incl. tolls)</t>
        </is>
      </c>
      <c r="I900" t="inlineStr">
        <is>
          <t>EXPENSE</t>
        </is>
      </c>
    </row>
    <row r="901">
      <c r="A901" s="4" t="n">
        <v>45580</v>
      </c>
      <c r="B901" t="inlineStr">
        <is>
          <t>FNB</t>
        </is>
      </c>
      <c r="C901" t="inlineStr">
        <is>
          <t>POS Purchase Gosforth West Plaza *7363</t>
        </is>
      </c>
      <c r="D901" t="inlineStr">
        <is>
          <t>485442</t>
        </is>
      </c>
      <c r="E901" s="5" t="n">
        <v>8.5</v>
      </c>
      <c r="G901" s="5" t="n">
        <v>1309.54</v>
      </c>
      <c r="H901" t="inlineStr">
        <is>
          <t>Vehicle, Fuel &amp; Travel (incl. tolls)</t>
        </is>
      </c>
      <c r="I901" t="inlineStr">
        <is>
          <t>EXPENSE</t>
        </is>
      </c>
    </row>
    <row r="902">
      <c r="A902" s="4" t="n">
        <v>45580</v>
      </c>
      <c r="B902" t="inlineStr">
        <is>
          <t>FNB</t>
        </is>
      </c>
      <c r="C902" t="inlineStr">
        <is>
          <t>POS Purchase Gosforth Plaza *7363</t>
        </is>
      </c>
      <c r="D902" t="inlineStr">
        <is>
          <t>485442</t>
        </is>
      </c>
      <c r="E902" s="5" t="n">
        <v>15.5</v>
      </c>
      <c r="G902" s="5" t="n">
        <v>1294.04</v>
      </c>
      <c r="H902" t="inlineStr">
        <is>
          <t>Vehicle, Fuel &amp; Travel (incl. tolls)</t>
        </is>
      </c>
      <c r="I902" t="inlineStr">
        <is>
          <t>EXPENSE</t>
        </is>
      </c>
    </row>
    <row r="903">
      <c r="A903" s="4" t="n">
        <v>45580</v>
      </c>
      <c r="B903" t="inlineStr">
        <is>
          <t>FNB</t>
        </is>
      </c>
      <c r="C903" t="inlineStr">
        <is>
          <t>POS Purchase Gosforth Plaza *7363</t>
        </is>
      </c>
      <c r="D903" t="inlineStr">
        <is>
          <t>485442</t>
        </is>
      </c>
      <c r="E903" s="5" t="n">
        <v>15.5</v>
      </c>
      <c r="G903" s="5" t="n">
        <v>1278.54</v>
      </c>
      <c r="H903" t="inlineStr">
        <is>
          <t>Vehicle, Fuel &amp; Travel (incl. tolls)</t>
        </is>
      </c>
      <c r="I903" t="inlineStr">
        <is>
          <t>EXPENSE</t>
        </is>
      </c>
    </row>
    <row r="904">
      <c r="A904" s="4" t="n">
        <v>45580</v>
      </c>
      <c r="B904" t="inlineStr">
        <is>
          <t>FNB</t>
        </is>
      </c>
      <c r="C904" t="inlineStr">
        <is>
          <t>POS Purchase Gosforth Plaza *7363</t>
        </is>
      </c>
      <c r="D904" t="inlineStr">
        <is>
          <t>485442</t>
        </is>
      </c>
      <c r="E904" s="5" t="n">
        <v>15.5</v>
      </c>
      <c r="G904" s="5" t="n">
        <v>1263.04</v>
      </c>
      <c r="H904" t="inlineStr">
        <is>
          <t>Vehicle, Fuel &amp; Travel (incl. tolls)</t>
        </is>
      </c>
      <c r="I904" t="inlineStr">
        <is>
          <t>EXPENSE</t>
        </is>
      </c>
    </row>
    <row r="905">
      <c r="A905" s="4" t="n">
        <v>45581</v>
      </c>
      <c r="B905" t="inlineStr">
        <is>
          <t>Capitec</t>
        </is>
      </c>
      <c r="C905" t="inlineStr">
        <is>
          <t>ATM Withdrawal</t>
        </is>
      </c>
      <c r="D905" t="inlineStr"/>
      <c r="E905" s="5" t="n">
        <v>480</v>
      </c>
      <c r="G905" s="5" t="n">
        <v>-39381.47</v>
      </c>
      <c r="H905" t="inlineStr">
        <is>
          <t>Possible Personal / Drawings (flagged - not yet classified as business or personal)</t>
        </is>
      </c>
      <c r="I905" t="inlineStr">
        <is>
          <t>DRAWINGS</t>
        </is>
      </c>
    </row>
    <row r="906">
      <c r="A906" s="4" t="n">
        <v>45581</v>
      </c>
      <c r="B906" t="inlineStr">
        <is>
          <t>Capitec</t>
        </is>
      </c>
      <c r="C906" t="inlineStr">
        <is>
          <t>Bank Fee (transaction fee)</t>
        </is>
      </c>
      <c r="D906" t="inlineStr"/>
      <c r="E906" s="5" t="n">
        <v>10</v>
      </c>
      <c r="G906" s="5" t="n">
        <v>-39381.47</v>
      </c>
      <c r="H906" t="inlineStr">
        <is>
          <t>Bank Charges &amp; Interest</t>
        </is>
      </c>
      <c r="I906" t="inlineStr">
        <is>
          <t>EXPENSE</t>
        </is>
      </c>
    </row>
    <row r="907">
      <c r="A907" s="4" t="n">
        <v>45581</v>
      </c>
      <c r="B907" t="inlineStr">
        <is>
          <t>FNB</t>
        </is>
      </c>
      <c r="C907" t="inlineStr">
        <is>
          <t>FNB App Prepaid Airtime</t>
        </is>
      </c>
      <c r="D907" t="inlineStr">
        <is>
          <t>0664225495</t>
        </is>
      </c>
      <c r="E907" s="5" t="n">
        <v>37</v>
      </c>
      <c r="G907" s="5" t="n">
        <v>1226.04</v>
      </c>
      <c r="H907" t="inlineStr">
        <is>
          <t>Telecoms, IT &amp; Subscriptions</t>
        </is>
      </c>
      <c r="I907" t="inlineStr">
        <is>
          <t>EXPENSE</t>
        </is>
      </c>
    </row>
    <row r="908">
      <c r="A908" s="4" t="n">
        <v>45581</v>
      </c>
      <c r="B908" t="inlineStr">
        <is>
          <t>FNB</t>
        </is>
      </c>
      <c r="C908" t="inlineStr">
        <is>
          <t>FNB App Prepaid Airtime</t>
        </is>
      </c>
      <c r="D908" t="inlineStr">
        <is>
          <t>27813556826</t>
        </is>
      </c>
      <c r="E908" s="5" t="n">
        <v>50</v>
      </c>
      <c r="G908" s="5" t="n">
        <v>1176.04</v>
      </c>
      <c r="H908" t="inlineStr">
        <is>
          <t>Telecoms, IT &amp; Subscriptions</t>
        </is>
      </c>
      <c r="I908" t="inlineStr">
        <is>
          <t>EXPENSE</t>
        </is>
      </c>
    </row>
    <row r="909">
      <c r="A909" s="4" t="n">
        <v>45581</v>
      </c>
      <c r="B909" t="inlineStr">
        <is>
          <t>FNB</t>
        </is>
      </c>
      <c r="C909" t="inlineStr">
        <is>
          <t>FNB App Prepaid Airtime</t>
        </is>
      </c>
      <c r="D909" t="inlineStr">
        <is>
          <t>0630235853</t>
        </is>
      </c>
      <c r="E909" s="5" t="n">
        <v>42.5</v>
      </c>
      <c r="G909" s="5" t="n">
        <v>1133.54</v>
      </c>
      <c r="H909" t="inlineStr">
        <is>
          <t>Telecoms, IT &amp; Subscriptions</t>
        </is>
      </c>
      <c r="I909" t="inlineStr">
        <is>
          <t>EXPENSE</t>
        </is>
      </c>
    </row>
    <row r="910">
      <c r="A910" s="4" t="n">
        <v>45582</v>
      </c>
      <c r="B910" t="inlineStr">
        <is>
          <t>Capitec</t>
        </is>
      </c>
      <c r="C910" t="inlineStr">
        <is>
          <t>POS Local Purchase COE LICENSING BRAKPAN M JOHANNESB AUTH ID 351629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 SP46669) and registered credit provider (NCRCP13). 21/11/2024 XXWEGUSZK4G Date 01/11/2024 Contact 0860 309 250 for verification Account No. 1051597447 Statement No. 00005 Page: 000003 joe | owe | nome ||| |e</t>
        </is>
      </c>
      <c r="D910" t="inlineStr">
        <is>
          <t>0000000000008213</t>
        </is>
      </c>
      <c r="E910" s="5" t="n">
        <v>756</v>
      </c>
      <c r="G910" s="5" t="n">
        <v>-40137.47</v>
      </c>
      <c r="H910" t="inlineStr">
        <is>
          <t>Uncategorized (needs review)</t>
        </is>
      </c>
      <c r="I910" t="inlineStr">
        <is>
          <t>UNCATEGORIZED</t>
        </is>
      </c>
    </row>
    <row r="911">
      <c r="A911" s="4" t="n">
        <v>45582</v>
      </c>
      <c r="B911" t="inlineStr">
        <is>
          <t>Capitec</t>
        </is>
      </c>
      <c r="C911" t="inlineStr">
        <is>
          <t>Fuel Purchase BP M2 JOHANNESBURG AUTH ID 502723</t>
        </is>
      </c>
      <c r="D911" t="inlineStr">
        <is>
          <t>0000000000008213</t>
        </is>
      </c>
      <c r="E911" s="5" t="n">
        <v>315.75</v>
      </c>
      <c r="G911" s="5" t="n">
        <v>-40453.22</v>
      </c>
      <c r="H911" t="inlineStr">
        <is>
          <t>Vehicle, Fuel &amp; Travel (incl. tolls)</t>
        </is>
      </c>
      <c r="I911" t="inlineStr">
        <is>
          <t>EXPENSE</t>
        </is>
      </c>
    </row>
    <row r="912">
      <c r="A912" s="4" t="n">
        <v>45583</v>
      </c>
      <c r="B912" t="inlineStr">
        <is>
          <t>Capitec</t>
        </is>
      </c>
      <c r="C912" t="inlineStr">
        <is>
          <t>POS Local Purchase Netcash Pty Ltd Cape Town AUTH ID 664702</t>
        </is>
      </c>
      <c r="D912" t="inlineStr">
        <is>
          <t>0000000000008213</t>
        </is>
      </c>
      <c r="E912" s="5" t="n">
        <v>429</v>
      </c>
      <c r="G912" s="5" t="n">
        <v>-40882.22</v>
      </c>
      <c r="H912" t="inlineStr">
        <is>
          <t>Uncategorized (needs review)</t>
        </is>
      </c>
      <c r="I912" t="inlineStr">
        <is>
          <t>UNCATEGORIZED</t>
        </is>
      </c>
    </row>
    <row r="913">
      <c r="A913" s="4" t="n">
        <v>45584</v>
      </c>
      <c r="B913" t="inlineStr">
        <is>
          <t>Capitec</t>
        </is>
      </c>
      <c r="C913" t="inlineStr">
        <is>
          <t>Fuel Purchase BP M2 JOHANNESBURG AUTH ID 747056</t>
        </is>
      </c>
      <c r="D913" t="inlineStr">
        <is>
          <t>0000000000008213</t>
        </is>
      </c>
      <c r="E913" s="5" t="n">
        <v>600</v>
      </c>
      <c r="G913" s="5" t="n">
        <v>-41482.22</v>
      </c>
      <c r="H913" t="inlineStr">
        <is>
          <t>Vehicle, Fuel &amp; Travel (incl. tolls)</t>
        </is>
      </c>
      <c r="I913" t="inlineStr">
        <is>
          <t>EXPENSE</t>
        </is>
      </c>
    </row>
    <row r="914">
      <c r="A914" s="4" t="n">
        <v>45584</v>
      </c>
      <c r="B914" t="inlineStr">
        <is>
          <t>Capitec</t>
        </is>
      </c>
      <c r="C914" t="inlineStr">
        <is>
          <t>POS Local Purchase SHELL UC SOUTH BOUND Johannesburg AUTH ID 388252</t>
        </is>
      </c>
      <c r="D914" t="inlineStr">
        <is>
          <t>0000000000008213</t>
        </is>
      </c>
      <c r="E914" s="5" t="n">
        <v>46</v>
      </c>
      <c r="G914" s="5" t="n">
        <v>-41528.22</v>
      </c>
      <c r="H914" t="inlineStr">
        <is>
          <t>Uncategorized (needs review)</t>
        </is>
      </c>
      <c r="I914" t="inlineStr">
        <is>
          <t>UNCATEGORIZED</t>
        </is>
      </c>
    </row>
    <row r="915">
      <c r="A915" s="4" t="n">
        <v>45584</v>
      </c>
      <c r="B915" t="inlineStr">
        <is>
          <t>FNB</t>
        </is>
      </c>
      <c r="C915" t="inlineStr">
        <is>
          <t>POS Purchase Gosforth West Plaza *7363</t>
        </is>
      </c>
      <c r="D915" t="inlineStr">
        <is>
          <t>485442</t>
        </is>
      </c>
      <c r="E915" s="5" t="n">
        <v>8.5</v>
      </c>
      <c r="G915" s="5" t="n">
        <v>1125.04</v>
      </c>
      <c r="H915" t="inlineStr">
        <is>
          <t>Vehicle, Fuel &amp; Travel (incl. tolls)</t>
        </is>
      </c>
      <c r="I915" t="inlineStr">
        <is>
          <t>EXPENSE</t>
        </is>
      </c>
    </row>
    <row r="916">
      <c r="A916" s="4" t="n">
        <v>45584</v>
      </c>
      <c r="B916" t="inlineStr">
        <is>
          <t>FNB</t>
        </is>
      </c>
      <c r="C916" t="inlineStr">
        <is>
          <t>POS Purchase Gosforth Plaza *7363</t>
        </is>
      </c>
      <c r="D916" t="inlineStr">
        <is>
          <t>485442</t>
        </is>
      </c>
      <c r="E916" s="5" t="n">
        <v>15.5</v>
      </c>
      <c r="G916" s="5" t="n">
        <v>1109.54</v>
      </c>
      <c r="H916" t="inlineStr">
        <is>
          <t>Vehicle, Fuel &amp; Travel (incl. tolls)</t>
        </is>
      </c>
      <c r="I916" t="inlineStr">
        <is>
          <t>EXPENSE</t>
        </is>
      </c>
    </row>
    <row r="917">
      <c r="A917" s="4" t="n">
        <v>45584</v>
      </c>
      <c r="B917" t="inlineStr">
        <is>
          <t>FNB</t>
        </is>
      </c>
      <c r="C917" t="inlineStr">
        <is>
          <t>POS Purchase Gosforth Plaza *7363</t>
        </is>
      </c>
      <c r="D917" t="inlineStr">
        <is>
          <t>485442</t>
        </is>
      </c>
      <c r="E917" s="5" t="n">
        <v>15.5</v>
      </c>
      <c r="G917" s="5" t="n">
        <v>1094.04</v>
      </c>
      <c r="H917" t="inlineStr">
        <is>
          <t>Vehicle, Fuel &amp; Travel (incl. tolls)</t>
        </is>
      </c>
      <c r="I917" t="inlineStr">
        <is>
          <t>EXPENSE</t>
        </is>
      </c>
    </row>
    <row r="918">
      <c r="A918" s="4" t="n">
        <v>45585</v>
      </c>
      <c r="B918" t="inlineStr">
        <is>
          <t>Capitec</t>
        </is>
      </c>
      <c r="C918" t="inlineStr">
        <is>
          <t>POS Local Purchase STEERS ULTRA SOUTH HALFWAY HOUS A UTH ID 157723</t>
        </is>
      </c>
      <c r="D918" t="inlineStr">
        <is>
          <t>0000000000008213</t>
        </is>
      </c>
      <c r="E918" s="5" t="n">
        <v>329.4</v>
      </c>
      <c r="G918" s="5" t="n">
        <v>-41857.62</v>
      </c>
      <c r="H918" t="inlineStr">
        <is>
          <t>Possible Personal / Drawings (flagged - not yet classified as business or personal)</t>
        </is>
      </c>
      <c r="I918" t="inlineStr">
        <is>
          <t>DRAWINGS</t>
        </is>
      </c>
    </row>
    <row r="919">
      <c r="A919" s="4" t="n">
        <v>45586</v>
      </c>
      <c r="B919" t="inlineStr">
        <is>
          <t>Capitec</t>
        </is>
      </c>
      <c r="C919" t="inlineStr">
        <is>
          <t>******006073** ** Sheriff JHB North 2024 116553 -42 41412</t>
        </is>
      </c>
      <c r="D919" t="inlineStr"/>
      <c r="E919" s="5" t="n">
        <v>550</v>
      </c>
      <c r="G919" s="5" t="n">
        <v>-42414.12</v>
      </c>
      <c r="H919" t="inlineStr">
        <is>
          <t>Legal Disbursements &amp; Counsel Fees (Sheriff/Advocate/LPC/RAF/Conveyancer)</t>
        </is>
      </c>
      <c r="I919" t="inlineStr">
        <is>
          <t>EXPENSE</t>
        </is>
      </c>
    </row>
    <row r="920">
      <c r="A920" s="4" t="n">
        <v>45586</v>
      </c>
      <c r="B920" t="inlineStr">
        <is>
          <t>Capitec</t>
        </is>
      </c>
      <c r="C920" t="inlineStr">
        <is>
          <t>Bank Fee (transaction fee)</t>
        </is>
      </c>
      <c r="D920" t="inlineStr"/>
      <c r="E920" s="5" t="n">
        <v>6.5</v>
      </c>
      <c r="G920" s="5" t="n">
        <v>-42414.12</v>
      </c>
      <c r="H920" t="inlineStr">
        <is>
          <t>Bank Charges &amp; Interest</t>
        </is>
      </c>
      <c r="I920" t="inlineStr">
        <is>
          <t>EXPENSE</t>
        </is>
      </c>
    </row>
    <row r="921">
      <c r="A921" s="4" t="n">
        <v>45586</v>
      </c>
      <c r="B921" t="inlineStr">
        <is>
          <t>FNB</t>
        </is>
      </c>
      <c r="C921" t="inlineStr">
        <is>
          <t>POS Purchase Gosforth East Plaza *7363</t>
        </is>
      </c>
      <c r="D921" t="inlineStr">
        <is>
          <t>485442</t>
        </is>
      </c>
      <c r="E921" s="5" t="n">
        <v>7</v>
      </c>
      <c r="G921" s="5" t="n">
        <v>1087.04</v>
      </c>
      <c r="H921" t="inlineStr">
        <is>
          <t>Vehicle, Fuel &amp; Travel (incl. tolls)</t>
        </is>
      </c>
      <c r="I921" t="inlineStr">
        <is>
          <t>EXPENSE</t>
        </is>
      </c>
    </row>
    <row r="922">
      <c r="A922" s="4" t="n">
        <v>45586</v>
      </c>
      <c r="B922" t="inlineStr">
        <is>
          <t>FNB</t>
        </is>
      </c>
      <c r="C922" t="inlineStr">
        <is>
          <t>POS Purchase Gosforth West Plaza *7363</t>
        </is>
      </c>
      <c r="D922" t="inlineStr">
        <is>
          <t>485442</t>
        </is>
      </c>
      <c r="E922" s="5" t="n">
        <v>8.5</v>
      </c>
      <c r="G922" s="5" t="n">
        <v>1078.54</v>
      </c>
      <c r="H922" t="inlineStr">
        <is>
          <t>Vehicle, Fuel &amp; Travel (incl. tolls)</t>
        </is>
      </c>
      <c r="I922" t="inlineStr">
        <is>
          <t>EXPENSE</t>
        </is>
      </c>
    </row>
    <row r="923">
      <c r="A923" s="4" t="n">
        <v>45586</v>
      </c>
      <c r="B923" t="inlineStr">
        <is>
          <t>FNB</t>
        </is>
      </c>
      <c r="C923" t="inlineStr">
        <is>
          <t>POS Purchase Gosforth Plaza *7363</t>
        </is>
      </c>
      <c r="D923" t="inlineStr">
        <is>
          <t>485442</t>
        </is>
      </c>
      <c r="E923" s="5" t="n">
        <v>15.5</v>
      </c>
      <c r="G923" s="5" t="n">
        <v>1063.04</v>
      </c>
      <c r="H923" t="inlineStr">
        <is>
          <t>Vehicle, Fuel &amp; Travel (incl. tolls)</t>
        </is>
      </c>
      <c r="I923" t="inlineStr">
        <is>
          <t>EXPENSE</t>
        </is>
      </c>
    </row>
    <row r="924">
      <c r="A924" s="4" t="n">
        <v>45587</v>
      </c>
      <c r="B924" t="inlineStr">
        <is>
          <t>Capitec</t>
        </is>
      </c>
      <c r="C924" t="inlineStr">
        <is>
          <t>POS Local Purchase Pay Just Now 2030621 1 CLAREMONT A UTH ID 424804</t>
        </is>
      </c>
      <c r="D924" t="inlineStr">
        <is>
          <t>0000000000008213</t>
        </is>
      </c>
      <c r="E924" s="5" t="n">
        <v>904.4</v>
      </c>
      <c r="G924" s="5" t="n">
        <v>-43318.52</v>
      </c>
      <c r="H924" t="inlineStr">
        <is>
          <t>Uncategorized (needs review)</t>
        </is>
      </c>
      <c r="I924" t="inlineStr">
        <is>
          <t>UNCATEGORIZED</t>
        </is>
      </c>
    </row>
    <row r="925">
      <c r="A925" s="4" t="n">
        <v>45587</v>
      </c>
      <c r="B925" t="inlineStr">
        <is>
          <t>Capitec</t>
        </is>
      </c>
      <c r="C925" t="inlineStr">
        <is>
          <t>ATM Cash Withdrawal</t>
        </is>
      </c>
      <c r="D925" t="inlineStr"/>
      <c r="E925" s="5" t="n">
        <v>1600</v>
      </c>
      <c r="G925" s="5" t="n">
        <v>-45047.12</v>
      </c>
      <c r="H925" t="inlineStr">
        <is>
          <t>Possible Personal / Drawings (flagged - not yet classified as business or personal)</t>
        </is>
      </c>
      <c r="I925" t="inlineStr">
        <is>
          <t>DRAWINGS</t>
        </is>
      </c>
    </row>
    <row r="926">
      <c r="A926" s="4" t="n">
        <v>45587</v>
      </c>
      <c r="B926" t="inlineStr">
        <is>
          <t>Capitec</t>
        </is>
      </c>
      <c r="C926" t="inlineStr">
        <is>
          <t>Bank Fee (transaction fee)</t>
        </is>
      </c>
      <c r="D926" t="inlineStr"/>
      <c r="E926" s="5" t="n">
        <v>20</v>
      </c>
      <c r="G926" s="5" t="n">
        <v>-45047.12</v>
      </c>
      <c r="H926" t="inlineStr">
        <is>
          <t>Bank Charges &amp; Interest</t>
        </is>
      </c>
      <c r="I926" t="inlineStr">
        <is>
          <t>EXPENSE</t>
        </is>
      </c>
    </row>
    <row r="927">
      <c r="A927" s="4" t="n">
        <v>45588</v>
      </c>
      <c r="B927" t="inlineStr">
        <is>
          <t>Capitec</t>
        </is>
      </c>
      <c r="C927" t="inlineStr">
        <is>
          <t>POS Local Purchase KFC COLEFAX GHANDI SQ K JOHANNESB AUTH ID 511393</t>
        </is>
      </c>
      <c r="D927" t="inlineStr">
        <is>
          <t>0000000000008213</t>
        </is>
      </c>
      <c r="E927" s="5" t="n">
        <v>108.6</v>
      </c>
      <c r="G927" s="5" t="n">
        <v>-43427.12</v>
      </c>
      <c r="H927" t="inlineStr">
        <is>
          <t>Possible Personal / Drawings (flagged - not yet classified as business or personal)</t>
        </is>
      </c>
      <c r="I927" t="inlineStr">
        <is>
          <t>DRAWINGS</t>
        </is>
      </c>
    </row>
    <row r="928">
      <c r="A928" s="4" t="n">
        <v>45589</v>
      </c>
      <c r="B928" t="inlineStr">
        <is>
          <t>Capitec</t>
        </is>
      </c>
      <c r="C928" t="inlineStr">
        <is>
          <t>Fuel Purchase KHUBONYE SERVICE STA BRAKPAN AUTH ID 186197</t>
        </is>
      </c>
      <c r="D928" t="inlineStr">
        <is>
          <t>0000000000008213</t>
        </is>
      </c>
      <c r="E928" s="5" t="n">
        <v>210.5</v>
      </c>
      <c r="G928" s="5" t="n">
        <v>-45257.62</v>
      </c>
      <c r="H928" t="inlineStr">
        <is>
          <t>Vehicle, Fuel &amp; Travel (incl. tolls)</t>
        </is>
      </c>
      <c r="I928" t="inlineStr">
        <is>
          <t>EXPENSE</t>
        </is>
      </c>
    </row>
    <row r="929">
      <c r="A929" s="4" t="n">
        <v>45589</v>
      </c>
      <c r="B929" t="inlineStr">
        <is>
          <t>Capitec</t>
        </is>
      </c>
      <c r="C929" t="inlineStr">
        <is>
          <t>Fuel Purchase BP M2 JOHANNESBURG AUTH ID 751209</t>
        </is>
      </c>
      <c r="D929" t="inlineStr">
        <is>
          <t>0000000000008213</t>
        </is>
      </c>
      <c r="E929" s="5" t="n">
        <v>350</v>
      </c>
      <c r="G929" s="5" t="n">
        <v>-45607.62</v>
      </c>
      <c r="H929" t="inlineStr">
        <is>
          <t>Vehicle, Fuel &amp; Travel (incl. tolls)</t>
        </is>
      </c>
      <c r="I929" t="inlineStr">
        <is>
          <t>EXPENSE</t>
        </is>
      </c>
    </row>
    <row r="930">
      <c r="A930" s="4" t="n">
        <v>45589</v>
      </c>
      <c r="B930" t="inlineStr">
        <is>
          <t>Capitec</t>
        </is>
      </c>
      <c r="C930" t="inlineStr">
        <is>
          <t>POS Local Purchase ODZ WHEEL AND TYRE Brixton AUTH | D 300295</t>
        </is>
      </c>
      <c r="D930" t="inlineStr">
        <is>
          <t>0000000000008213</t>
        </is>
      </c>
      <c r="E930" s="5" t="n">
        <v>350</v>
      </c>
      <c r="G930" s="5" t="n">
        <v>-45957.62</v>
      </c>
      <c r="H930" t="inlineStr">
        <is>
          <t>Uncategorized (needs review)</t>
        </is>
      </c>
      <c r="I930" t="inlineStr">
        <is>
          <t>UNCATEGORIZED</t>
        </is>
      </c>
    </row>
    <row r="931">
      <c r="A931" s="4" t="n">
        <v>45589</v>
      </c>
      <c r="B931" t="inlineStr">
        <is>
          <t>FNB</t>
        </is>
      </c>
      <c r="C931" t="inlineStr">
        <is>
          <t>POS Purchase Gosforth East Plaza *7363</t>
        </is>
      </c>
      <c r="D931" t="inlineStr">
        <is>
          <t>485442</t>
        </is>
      </c>
      <c r="E931" s="5" t="n">
        <v>7</v>
      </c>
      <c r="G931" s="5" t="n">
        <v>1056.04</v>
      </c>
      <c r="H931" t="inlineStr">
        <is>
          <t>Vehicle, Fuel &amp; Travel (incl. tolls)</t>
        </is>
      </c>
      <c r="I931" t="inlineStr">
        <is>
          <t>EXPENSE</t>
        </is>
      </c>
    </row>
    <row r="932">
      <c r="A932" s="4" t="n">
        <v>45589</v>
      </c>
      <c r="B932" t="inlineStr">
        <is>
          <t>FNB</t>
        </is>
      </c>
      <c r="C932" t="inlineStr">
        <is>
          <t>POS Purchase Gosforth West Plaza *7363</t>
        </is>
      </c>
      <c r="D932" t="inlineStr">
        <is>
          <t>485442</t>
        </is>
      </c>
      <c r="E932" s="5" t="n">
        <v>8.5</v>
      </c>
      <c r="G932" s="5" t="n">
        <v>1047.54</v>
      </c>
      <c r="H932" t="inlineStr">
        <is>
          <t>Vehicle, Fuel &amp; Travel (incl. tolls)</t>
        </is>
      </c>
      <c r="I932" t="inlineStr">
        <is>
          <t>EXPENSE</t>
        </is>
      </c>
    </row>
    <row r="933">
      <c r="A933" s="4" t="n">
        <v>45590</v>
      </c>
      <c r="B933" t="inlineStr">
        <is>
          <t>Capitec</t>
        </is>
      </c>
      <c r="C933" t="inlineStr">
        <is>
          <t>POS Local Purchase PAYSTACK CAPE TOWN -299,99 AUTH ID 004783</t>
        </is>
      </c>
      <c r="D933" t="inlineStr">
        <is>
          <t>0000000000008213</t>
        </is>
      </c>
      <c r="E933" s="5" t="n">
        <v>299.99</v>
      </c>
      <c r="G933" s="5" t="n">
        <v>-46257.61</v>
      </c>
      <c r="H933" t="inlineStr">
        <is>
          <t>Uncategorized (needs review)</t>
        </is>
      </c>
      <c r="I933" t="inlineStr">
        <is>
          <t>UNCATEGORIZED</t>
        </is>
      </c>
    </row>
    <row r="934">
      <c r="A934" s="4" t="n">
        <v>45590</v>
      </c>
      <c r="B934" t="inlineStr">
        <is>
          <t>Capitec</t>
        </is>
      </c>
      <c r="C934" t="inlineStr">
        <is>
          <t>POS Local Purchase THELLE MOGOERANE VOSLOORUS AUTH | D 039108</t>
        </is>
      </c>
      <c r="D934" t="inlineStr">
        <is>
          <t>0000000000008213</t>
        </is>
      </c>
      <c r="E934" s="5" t="n">
        <v>1381.4</v>
      </c>
      <c r="G934" s="5" t="n">
        <v>-47639.01</v>
      </c>
      <c r="H934" t="inlineStr">
        <is>
          <t>Uncategorized (needs review)</t>
        </is>
      </c>
      <c r="I934" t="inlineStr">
        <is>
          <t>UNCATEGORIZED</t>
        </is>
      </c>
    </row>
    <row r="935">
      <c r="A935" s="4" t="n">
        <v>45590</v>
      </c>
      <c r="B935" t="inlineStr">
        <is>
          <t>Capitec</t>
        </is>
      </c>
      <c r="C935" t="inlineStr">
        <is>
          <t>Backdated S/Debit NN RADZIVHONI DLI Sipend</t>
        </is>
      </c>
      <c r="D935" t="inlineStr"/>
      <c r="E935" s="5" t="n">
        <v>1650</v>
      </c>
      <c r="G935" s="5" t="n">
        <v>-50543.86</v>
      </c>
      <c r="H935" t="inlineStr">
        <is>
          <t>Salaries &amp; Staff Costs</t>
        </is>
      </c>
      <c r="I935" t="inlineStr">
        <is>
          <t>EXPENSE</t>
        </is>
      </c>
    </row>
    <row r="936">
      <c r="A936" s="4" t="n">
        <v>45590</v>
      </c>
      <c r="B936" t="inlineStr">
        <is>
          <t>Capitec</t>
        </is>
      </c>
      <c r="C936" t="inlineStr">
        <is>
          <t>Bank Fee (transaction fee)</t>
        </is>
      </c>
      <c r="D936" t="inlineStr"/>
      <c r="E936" s="5" t="n">
        <v>1</v>
      </c>
      <c r="G936" s="5" t="n">
        <v>-50543.86</v>
      </c>
      <c r="H936" t="inlineStr">
        <is>
          <t>Bank Charges &amp; Interest</t>
        </is>
      </c>
      <c r="I936" t="inlineStr">
        <is>
          <t>EXPENSE</t>
        </is>
      </c>
    </row>
    <row r="937">
      <c r="A937" s="4" t="n">
        <v>45590</v>
      </c>
      <c r="B937" t="inlineStr">
        <is>
          <t>Capitec</t>
        </is>
      </c>
      <c r="C937" t="inlineStr">
        <is>
          <t>Ret Cr Transfer M DLAMINI</t>
        </is>
      </c>
      <c r="D937" t="inlineStr"/>
      <c r="F937" s="5" t="n">
        <v>10000</v>
      </c>
      <c r="G937" s="5" t="n">
        <v>-40543.86</v>
      </c>
      <c r="H937" t="inlineStr">
        <is>
          <t>Returned / Failed Payments (net nil, excluded)</t>
        </is>
      </c>
      <c r="I937" t="inlineStr">
        <is>
          <t>RETURNED</t>
        </is>
      </c>
    </row>
    <row r="938">
      <c r="A938" s="4" t="n">
        <v>45590</v>
      </c>
      <c r="B938" t="inlineStr">
        <is>
          <t>Capitec</t>
        </is>
      </c>
      <c r="C938" t="inlineStr">
        <is>
          <t>Backdated S/Debit MN DLAMINI REMUNERATION DLI REMUNERATION</t>
        </is>
      </c>
      <c r="D938" t="inlineStr"/>
      <c r="E938" s="5" t="n">
        <v>7920</v>
      </c>
      <c r="G938" s="5" t="n">
        <v>-48464.86</v>
      </c>
      <c r="H938" t="inlineStr">
        <is>
          <t>Salaries &amp; Staff Costs</t>
        </is>
      </c>
      <c r="I938" t="inlineStr">
        <is>
          <t>EXPENSE</t>
        </is>
      </c>
    </row>
    <row r="939">
      <c r="A939" s="4" t="n">
        <v>45590</v>
      </c>
      <c r="B939" t="inlineStr">
        <is>
          <t>Capitec</t>
        </is>
      </c>
      <c r="C939" t="inlineStr">
        <is>
          <t>Bank Fee (transaction fee)</t>
        </is>
      </c>
      <c r="D939" t="inlineStr"/>
      <c r="E939" s="5" t="n">
        <v>1</v>
      </c>
      <c r="G939" s="5" t="n">
        <v>-48464.86</v>
      </c>
      <c r="H939" t="inlineStr">
        <is>
          <t>Bank Charges &amp; Interest</t>
        </is>
      </c>
      <c r="I939" t="inlineStr">
        <is>
          <t>EXPENSE</t>
        </is>
      </c>
    </row>
    <row r="940">
      <c r="A940" s="4" t="n">
        <v>45590</v>
      </c>
      <c r="B940" t="inlineStr">
        <is>
          <t>Capitec</t>
        </is>
      </c>
      <c r="C940" t="inlineStr">
        <is>
          <t>Backdated S/Debit FK Dlamini Remunerat DLI REMUNERATION</t>
        </is>
      </c>
      <c r="D940" t="inlineStr"/>
      <c r="E940" s="5" t="n">
        <v>1500</v>
      </c>
      <c r="G940" s="5" t="n">
        <v>-49965.86</v>
      </c>
      <c r="H940" t="inlineStr">
        <is>
          <t>Salaries &amp; Staff Costs</t>
        </is>
      </c>
      <c r="I940" t="inlineStr">
        <is>
          <t>EXPENSE</t>
        </is>
      </c>
    </row>
    <row r="941">
      <c r="A941" s="4" t="n">
        <v>45590</v>
      </c>
      <c r="B941" t="inlineStr">
        <is>
          <t>Capitec</t>
        </is>
      </c>
      <c r="C941" t="inlineStr">
        <is>
          <t>Bank Fee (transaction fee)</t>
        </is>
      </c>
      <c r="D941" t="inlineStr"/>
      <c r="E941" s="5" t="n">
        <v>1</v>
      </c>
      <c r="G941" s="5" t="n">
        <v>-49965.86</v>
      </c>
      <c r="H941" t="inlineStr">
        <is>
          <t>Bank Charges &amp; Interest</t>
        </is>
      </c>
      <c r="I941" t="inlineStr">
        <is>
          <t>EXPENSE</t>
        </is>
      </c>
    </row>
    <row r="942">
      <c r="A942" s="4" t="n">
        <v>45590</v>
      </c>
      <c r="B942" t="inlineStr">
        <is>
          <t>Capitec</t>
        </is>
      </c>
      <c r="C942" t="inlineStr">
        <is>
          <t>Ret Cr Transfer N SHABALALA</t>
        </is>
      </c>
      <c r="D942" t="inlineStr"/>
      <c r="F942" s="5" t="n">
        <v>3500</v>
      </c>
      <c r="G942" s="5" t="n">
        <v>-46465.86</v>
      </c>
      <c r="H942" t="inlineStr">
        <is>
          <t>Returned / Failed Payments (net nil, excluded)</t>
        </is>
      </c>
      <c r="I942" t="inlineStr">
        <is>
          <t>RETURNED</t>
        </is>
      </c>
    </row>
    <row r="943">
      <c r="A943" s="4" t="n">
        <v>45591</v>
      </c>
      <c r="B943" t="inlineStr">
        <is>
          <t>Capitec</t>
        </is>
      </c>
      <c r="C943" t="inlineStr">
        <is>
          <t>POS Local Purchase Payflex SANDTON AUTH ID 575440</t>
        </is>
      </c>
      <c r="D943" t="inlineStr">
        <is>
          <t>0000000000008213</t>
        </is>
      </c>
      <c r="E943" s="5" t="n">
        <v>1173.2</v>
      </c>
      <c r="G943" s="5" t="n">
        <v>-48812.21</v>
      </c>
      <c r="H943" t="inlineStr">
        <is>
          <t>Possible Personal / Drawings (flagged - not yet classified as business or personal)</t>
        </is>
      </c>
      <c r="I943" t="inlineStr">
        <is>
          <t>DRAWINGS</t>
        </is>
      </c>
    </row>
    <row r="944">
      <c r="A944" s="4" t="n">
        <v>45591</v>
      </c>
      <c r="B944" t="inlineStr">
        <is>
          <t>Capitec</t>
        </is>
      </c>
      <c r="C944" t="inlineStr">
        <is>
          <t>POS Local Purchase Rain BRYANSTON AUTH ID 272521</t>
        </is>
      </c>
      <c r="D944" t="inlineStr">
        <is>
          <t>0000000000001991</t>
        </is>
      </c>
      <c r="E944" s="5" t="n">
        <v>80.65000000000001</v>
      </c>
      <c r="G944" s="5" t="n">
        <v>-48892.86</v>
      </c>
      <c r="H944" t="inlineStr">
        <is>
          <t>Telecoms, IT &amp; Subscriptions</t>
        </is>
      </c>
      <c r="I944" t="inlineStr">
        <is>
          <t>EXPENSE</t>
        </is>
      </c>
    </row>
    <row r="945">
      <c r="A945" s="4" t="n">
        <v>45591</v>
      </c>
      <c r="B945" t="inlineStr">
        <is>
          <t>Capitec</t>
        </is>
      </c>
      <c r="C945" t="inlineStr">
        <is>
          <t>Fuel Purchase ACR S/S T/A BP BRUMA BRUMA AUTH | D 825112</t>
        </is>
      </c>
      <c r="D945" t="inlineStr">
        <is>
          <t>0000000000008213</t>
        </is>
      </c>
      <c r="E945" s="5" t="n">
        <v>600</v>
      </c>
      <c r="G945" s="5" t="n">
        <v>-47065.86</v>
      </c>
      <c r="H945" t="inlineStr">
        <is>
          <t>Vehicle, Fuel &amp; Travel (incl. tolls)</t>
        </is>
      </c>
      <c r="I945" t="inlineStr">
        <is>
          <t>EXPENSE</t>
        </is>
      </c>
    </row>
    <row r="946">
      <c r="A946" s="4" t="n">
        <v>45591</v>
      </c>
      <c r="B946" t="inlineStr">
        <is>
          <t>FNB</t>
        </is>
      </c>
      <c r="C946" t="inlineStr">
        <is>
          <t>FNB App Prepaid Airtime</t>
        </is>
      </c>
      <c r="D946" t="inlineStr">
        <is>
          <t>27813556826</t>
        </is>
      </c>
      <c r="E946" s="5" t="n">
        <v>50</v>
      </c>
      <c r="G946" s="5" t="n">
        <v>997.54</v>
      </c>
      <c r="H946" t="inlineStr">
        <is>
          <t>Telecoms, IT &amp; Subscriptions</t>
        </is>
      </c>
      <c r="I946" t="inlineStr">
        <is>
          <t>EXPENSE</t>
        </is>
      </c>
    </row>
    <row r="947">
      <c r="A947" s="4" t="n">
        <v>45592</v>
      </c>
      <c r="B947" t="inlineStr">
        <is>
          <t>Capitec</t>
        </is>
      </c>
      <c r="C947" t="inlineStr">
        <is>
          <t>POS Local Purchase Payflex SANDTON AUTH ID 844330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000003 Capitec Bank qe CAPITEC Capitec Bank Limited Reg. No: 1980/003695/06. An authorised financial services provider (FSP46669) and registered credit provider (NCRCP13). 21/11/2024 XXWEGUSZK4G Date 01/11/2024 Contact 0860 309 250 for verification Account No. 1051597447 Statement No. 00005 Page: 000004 joe | owe | aemmemg ||| |</t>
        </is>
      </c>
      <c r="D947" t="inlineStr">
        <is>
          <t>0000000000008213</t>
        </is>
      </c>
      <c r="E947" s="5" t="n">
        <v>247.67</v>
      </c>
      <c r="G947" s="5" t="n">
        <v>-47313.53</v>
      </c>
      <c r="H947" t="inlineStr">
        <is>
          <t>Possible Personal / Drawings (flagged - not yet classified as business or personal)</t>
        </is>
      </c>
      <c r="I947" t="inlineStr">
        <is>
          <t>DRAWINGS</t>
        </is>
      </c>
    </row>
    <row r="948">
      <c r="A948" s="4" t="n">
        <v>45592</v>
      </c>
      <c r="B948" t="inlineStr">
        <is>
          <t>Capitec</t>
        </is>
      </c>
      <c r="C948" t="inlineStr">
        <is>
          <t>POS Local Purchase Payflex SANDTON AUTH ID 684264</t>
        </is>
      </c>
      <c r="D948" t="inlineStr">
        <is>
          <t>0000000000008213</t>
        </is>
      </c>
      <c r="E948" s="5" t="n">
        <v>602</v>
      </c>
      <c r="G948" s="5" t="n">
        <v>-47915.53</v>
      </c>
      <c r="H948" t="inlineStr">
        <is>
          <t>Possible Personal / Drawings (flagged - not yet classified as business or personal)</t>
        </is>
      </c>
      <c r="I948" t="inlineStr">
        <is>
          <t>DRAWINGS</t>
        </is>
      </c>
    </row>
    <row r="949">
      <c r="A949" s="4" t="n">
        <v>45593</v>
      </c>
      <c r="B949" t="inlineStr">
        <is>
          <t>FNB</t>
        </is>
      </c>
      <c r="C949" t="inlineStr">
        <is>
          <t>Internet Pmt To Wincuuqace</t>
        </is>
      </c>
      <c r="D949" t="inlineStr"/>
      <c r="E949" s="5" t="n">
        <v>25</v>
      </c>
      <c r="G949" s="5" t="n">
        <v>972.54</v>
      </c>
      <c r="H949" t="inlineStr">
        <is>
          <t>Uncategorized (needs review)</t>
        </is>
      </c>
      <c r="I949" t="inlineStr">
        <is>
          <t>UNCATEGORIZED</t>
        </is>
      </c>
    </row>
    <row r="950">
      <c r="A950" s="4" t="n">
        <v>45593</v>
      </c>
      <c r="B950" t="inlineStr">
        <is>
          <t>FNB</t>
        </is>
      </c>
      <c r="C950" t="inlineStr">
        <is>
          <t>Internet Pmt To Winfjctpmx</t>
        </is>
      </c>
      <c r="D950" t="inlineStr"/>
      <c r="E950" s="5" t="n">
        <v>50</v>
      </c>
      <c r="G950" s="5" t="n">
        <v>922.54</v>
      </c>
      <c r="H950" t="inlineStr">
        <is>
          <t>Uncategorized (needs review)</t>
        </is>
      </c>
      <c r="I950" t="inlineStr">
        <is>
          <t>UNCATEGORIZED</t>
        </is>
      </c>
    </row>
    <row r="951">
      <c r="A951" s="4" t="n">
        <v>45595</v>
      </c>
      <c r="B951" t="inlineStr">
        <is>
          <t>FNB</t>
        </is>
      </c>
      <c r="C951" t="inlineStr">
        <is>
          <t>FNB App Prepaid Airtime</t>
        </is>
      </c>
      <c r="D951" t="inlineStr">
        <is>
          <t>27813556826</t>
        </is>
      </c>
      <c r="E951" s="5" t="n">
        <v>50</v>
      </c>
      <c r="G951" s="5" t="n">
        <v>872.54</v>
      </c>
      <c r="H951" t="inlineStr">
        <is>
          <t>Telecoms, IT &amp; Subscriptions</t>
        </is>
      </c>
      <c r="I951" t="inlineStr">
        <is>
          <t>EXPENSE</t>
        </is>
      </c>
    </row>
    <row r="952">
      <c r="A952" s="4" t="n">
        <v>45596</v>
      </c>
      <c r="B952" t="inlineStr">
        <is>
          <t>Capitec</t>
        </is>
      </c>
      <c r="C952" t="inlineStr">
        <is>
          <t>POS Local Purchase 1 Stop Auto Glass JOHANNESBURG AU TH ID 007817</t>
        </is>
      </c>
      <c r="D952" t="inlineStr">
        <is>
          <t>0000000000008213</t>
        </is>
      </c>
      <c r="E952" s="5" t="n">
        <v>250</v>
      </c>
      <c r="G952" s="5" t="n">
        <v>-48165.53</v>
      </c>
      <c r="H952" t="inlineStr">
        <is>
          <t>Uncategorized (needs review)</t>
        </is>
      </c>
      <c r="I952" t="inlineStr">
        <is>
          <t>UNCATEGORIZED</t>
        </is>
      </c>
    </row>
    <row r="953">
      <c r="A953" s="4" t="n">
        <v>45596</v>
      </c>
      <c r="B953" t="inlineStr">
        <is>
          <t>Capitec</t>
        </is>
      </c>
      <c r="C953" t="inlineStr">
        <is>
          <t>POS Local Purchase BROADWAY MIDAS BEZVALLEY AUTH ID 634345</t>
        </is>
      </c>
      <c r="D953" t="inlineStr">
        <is>
          <t>0000000000008213</t>
        </is>
      </c>
      <c r="E953" s="5" t="n">
        <v>42.15</v>
      </c>
      <c r="G953" s="5" t="n">
        <v>-48207.68</v>
      </c>
      <c r="H953" t="inlineStr">
        <is>
          <t>Vehicle, Fuel &amp; Travel (incl. tolls)</t>
        </is>
      </c>
      <c r="I953" t="inlineStr">
        <is>
          <t>EXPENSE</t>
        </is>
      </c>
    </row>
    <row r="954">
      <c r="A954" s="4" t="n">
        <v>45596</v>
      </c>
      <c r="B954" t="inlineStr">
        <is>
          <t>Capitec</t>
        </is>
      </c>
      <c r="C954" t="inlineStr">
        <is>
          <t>Fuel Purchase SHELL MCKECHNIE MOTORS Johannesbu AUTH ID 416764</t>
        </is>
      </c>
      <c r="D954" t="inlineStr">
        <is>
          <t>0000000000008213</t>
        </is>
      </c>
      <c r="E954" s="5" t="n">
        <v>315.75</v>
      </c>
      <c r="G954" s="5" t="n">
        <v>-48523.43</v>
      </c>
      <c r="H954" t="inlineStr">
        <is>
          <t>Vehicle, Fuel &amp; Travel (incl. tolls)</t>
        </is>
      </c>
      <c r="I954" t="inlineStr">
        <is>
          <t>EXPENSE</t>
        </is>
      </c>
    </row>
    <row r="955">
      <c r="A955" s="4" t="n">
        <v>45596</v>
      </c>
      <c r="B955" t="inlineStr">
        <is>
          <t>Capitec</t>
        </is>
      </c>
      <c r="C955" t="inlineStr">
        <is>
          <t>Debit Interest</t>
        </is>
      </c>
      <c r="D955" t="inlineStr"/>
      <c r="E955" s="5" t="n">
        <v>746.79</v>
      </c>
      <c r="G955" s="5" t="n">
        <v>-49535.22</v>
      </c>
      <c r="H955" t="inlineStr">
        <is>
          <t>Bank Charges &amp; Interest</t>
        </is>
      </c>
      <c r="I955" t="inlineStr">
        <is>
          <t>EXPENSE</t>
        </is>
      </c>
    </row>
    <row r="956">
      <c r="A956" s="4" t="n">
        <v>45596</v>
      </c>
      <c r="B956" t="inlineStr">
        <is>
          <t>Capitec</t>
        </is>
      </c>
      <c r="C956" t="inlineStr">
        <is>
          <t>Monthly Service Fee</t>
        </is>
      </c>
      <c r="D956" t="inlineStr"/>
      <c r="E956" s="5" t="n">
        <v>50</v>
      </c>
      <c r="G956" s="5" t="n">
        <v>-49585.22</v>
      </c>
      <c r="H956" t="inlineStr">
        <is>
          <t>Bank Charges &amp; Interest</t>
        </is>
      </c>
      <c r="I956" t="inlineStr">
        <is>
          <t>EXPENSE</t>
        </is>
      </c>
    </row>
    <row r="957">
      <c r="A957" s="4" t="n">
        <v>45596</v>
      </c>
      <c r="B957" t="inlineStr">
        <is>
          <t>FNB</t>
        </is>
      </c>
      <c r="C957" t="inlineStr">
        <is>
          <t>Internet Pmt To Courier Guy Ozwtcg - Dla024</t>
        </is>
      </c>
      <c r="D957" t="inlineStr"/>
      <c r="E957" s="5" t="n">
        <v>200</v>
      </c>
      <c r="G957" s="5" t="n">
        <v>672.54</v>
      </c>
      <c r="H957" t="inlineStr">
        <is>
          <t>Office &amp; Courier Costs</t>
        </is>
      </c>
      <c r="I957" t="inlineStr">
        <is>
          <t>EXPENSE</t>
        </is>
      </c>
    </row>
    <row r="958">
      <c r="A958" s="4" t="n">
        <v>45596</v>
      </c>
      <c r="B958" t="inlineStr">
        <is>
          <t>FNB</t>
        </is>
      </c>
      <c r="C958" t="inlineStr">
        <is>
          <t>Magtape Debit Telkom Sa</t>
        </is>
      </c>
      <c r="D958" t="inlineStr">
        <is>
          <t>139902546767528648</t>
        </is>
      </c>
      <c r="E958" s="5" t="n">
        <v>99</v>
      </c>
      <c r="G958" s="5" t="n">
        <v>573.54</v>
      </c>
      <c r="H958" t="inlineStr">
        <is>
          <t>Telecoms, IT &amp; Subscriptions</t>
        </is>
      </c>
      <c r="I958" t="inlineStr">
        <is>
          <t>EXPENSE</t>
        </is>
      </c>
    </row>
    <row r="959">
      <c r="A959" s="4" t="n">
        <v>45596</v>
      </c>
      <c r="B959" t="inlineStr">
        <is>
          <t>FNB</t>
        </is>
      </c>
      <c r="C959" t="inlineStr">
        <is>
          <t>Magtape Debit Telkommobi50635241101165767153</t>
        </is>
      </c>
      <c r="D959" t="inlineStr"/>
      <c r="E959" s="5" t="n">
        <v>641.8</v>
      </c>
      <c r="G959" s="5" t="n">
        <v>-68.26000000000001</v>
      </c>
      <c r="H959" t="inlineStr">
        <is>
          <t>Telecoms, IT &amp; Subscriptions</t>
        </is>
      </c>
      <c r="I959" t="inlineStr">
        <is>
          <t>EXPENSE</t>
        </is>
      </c>
    </row>
    <row r="960">
      <c r="A960" s="4" t="n">
        <v>45596</v>
      </c>
      <c r="B960" t="inlineStr">
        <is>
          <t>FNB</t>
        </is>
      </c>
      <c r="C960" t="inlineStr">
        <is>
          <t>VAT Charge Redirected From</t>
        </is>
      </c>
      <c r="D960" t="inlineStr">
        <is>
          <t>62858407630</t>
        </is>
      </c>
      <c r="E960" s="5" t="n">
        <v>16.23</v>
      </c>
      <c r="G960" s="5" t="n">
        <v>-84.48999999999999</v>
      </c>
      <c r="H960" t="inlineStr">
        <is>
          <t>Bank Charges &amp; Interest</t>
        </is>
      </c>
      <c r="I960" t="inlineStr">
        <is>
          <t>EXPENSE</t>
        </is>
      </c>
    </row>
    <row r="961">
      <c r="A961" s="4" t="n">
        <v>45596</v>
      </c>
      <c r="B961" t="inlineStr">
        <is>
          <t>FNB</t>
        </is>
      </c>
      <c r="C961" t="inlineStr">
        <is>
          <t>Magtape Unpaid Not Provided For</t>
        </is>
      </c>
      <c r="D961" t="inlineStr"/>
      <c r="F961" s="5" t="n">
        <v>641.8</v>
      </c>
      <c r="G961" s="5" t="n">
        <v>557.3099999999999</v>
      </c>
      <c r="H961" t="inlineStr">
        <is>
          <t>Returned / Failed Payments (net nil, excluded)</t>
        </is>
      </c>
      <c r="I961" t="inlineStr">
        <is>
          <t>RETURNED</t>
        </is>
      </c>
    </row>
    <row r="962">
      <c r="A962" s="4" t="n">
        <v>45596</v>
      </c>
      <c r="B962" t="inlineStr">
        <is>
          <t>FNB</t>
        </is>
      </c>
      <c r="C962" t="inlineStr">
        <is>
          <t>Unpaid No Funds 01</t>
        </is>
      </c>
      <c r="D962" t="inlineStr"/>
      <c r="E962" s="5" t="n">
        <v>6</v>
      </c>
      <c r="G962" s="5" t="n">
        <v>551.3099999999999</v>
      </c>
      <c r="H962" t="inlineStr">
        <is>
          <t>Bank Charges &amp; Interest</t>
        </is>
      </c>
      <c r="I962" t="inlineStr">
        <is>
          <t>EXPENSE</t>
        </is>
      </c>
    </row>
    <row r="963">
      <c r="A963" s="4" t="n">
        <v>45597</v>
      </c>
      <c r="B963" t="inlineStr">
        <is>
          <t>Capitec</t>
        </is>
      </c>
      <c r="C963" t="inlineStr">
        <is>
          <t>POS Local Purchase STANLEY SELBY JOHANNESBURG AUTH | D 204911</t>
        </is>
      </c>
      <c r="D963" t="inlineStr">
        <is>
          <t>0000000000008213</t>
        </is>
      </c>
      <c r="E963" s="5" t="n">
        <v>265</v>
      </c>
      <c r="G963" s="5" t="n">
        <v>-48788.43</v>
      </c>
      <c r="H963" t="inlineStr">
        <is>
          <t>Uncategorized (needs review)</t>
        </is>
      </c>
      <c r="I963" t="inlineStr">
        <is>
          <t>UNCATEGORIZED</t>
        </is>
      </c>
    </row>
    <row r="964">
      <c r="A964" s="4" t="n">
        <v>45597</v>
      </c>
      <c r="B964" t="inlineStr">
        <is>
          <t>Capitec</t>
        </is>
      </c>
      <c r="C964" t="inlineStr">
        <is>
          <t>******006073"* ** DLI FNB BUSINESS DLI CAPITEC BIZ</t>
        </is>
      </c>
      <c r="D964" t="inlineStr"/>
      <c r="E964" s="5" t="n">
        <v>1500</v>
      </c>
      <c r="G964" s="5" t="n">
        <v>-51091.72</v>
      </c>
      <c r="H964" t="inlineStr">
        <is>
          <t>Inter-account Transfer (Capitec&lt;-&gt;FNB, eliminated)</t>
        </is>
      </c>
      <c r="I964" t="inlineStr">
        <is>
          <t>TRANSFER</t>
        </is>
      </c>
    </row>
    <row r="965">
      <c r="A965" s="4" t="n">
        <v>45597</v>
      </c>
      <c r="B965" t="inlineStr">
        <is>
          <t>Capitec</t>
        </is>
      </c>
      <c r="C965" t="inlineStr">
        <is>
          <t>Bank Fee (transaction fee)</t>
        </is>
      </c>
      <c r="D965" t="inlineStr"/>
      <c r="E965" s="5" t="n">
        <v>6.5</v>
      </c>
      <c r="G965" s="5" t="n">
        <v>-51091.72</v>
      </c>
      <c r="H965" t="inlineStr">
        <is>
          <t>Bank Charges &amp; Interest</t>
        </is>
      </c>
      <c r="I965" t="inlineStr">
        <is>
          <t>EXPENSE</t>
        </is>
      </c>
    </row>
    <row r="966">
      <c r="A966" s="4" t="n">
        <v>45597</v>
      </c>
      <c r="B966" t="inlineStr">
        <is>
          <t>Capitec</t>
        </is>
      </c>
      <c r="C966" t="inlineStr">
        <is>
          <t>RTC Deposit LIT/24/MOIMANE</t>
        </is>
      </c>
      <c r="D966" t="inlineStr"/>
      <c r="F966" s="5" t="n">
        <v>1500</v>
      </c>
      <c r="G966" s="5" t="n">
        <v>-49591.72</v>
      </c>
      <c r="H966" t="inlineStr">
        <is>
          <t>Fee Income Received</t>
        </is>
      </c>
      <c r="I966" t="inlineStr">
        <is>
          <t>INCOME</t>
        </is>
      </c>
    </row>
    <row r="967">
      <c r="A967" s="4" t="n">
        <v>45597</v>
      </c>
      <c r="B967" t="inlineStr">
        <is>
          <t>Capitec</t>
        </is>
      </c>
      <c r="C967" t="inlineStr">
        <is>
          <t>RTC Deposit LIT/24/KUBU</t>
        </is>
      </c>
      <c r="D967" t="inlineStr"/>
      <c r="F967" s="5" t="n">
        <v>5000</v>
      </c>
      <c r="G967" s="5" t="n">
        <v>-44591.72</v>
      </c>
      <c r="H967" t="inlineStr">
        <is>
          <t>Fee Income Received</t>
        </is>
      </c>
      <c r="I967" t="inlineStr">
        <is>
          <t>INCOME</t>
        </is>
      </c>
    </row>
    <row r="968">
      <c r="A968" s="4" t="n">
        <v>45597</v>
      </c>
      <c r="B968" t="inlineStr">
        <is>
          <t>Capitec</t>
        </is>
      </c>
      <c r="C968" t="inlineStr">
        <is>
          <t>Backdated S/Debit CAR RENTAL ASTRA Dili Car rental</t>
        </is>
      </c>
      <c r="D968" t="inlineStr"/>
      <c r="E968" s="5" t="n">
        <v>750</v>
      </c>
      <c r="G968" s="5" t="n">
        <v>-45342.72</v>
      </c>
      <c r="H968" t="inlineStr">
        <is>
          <t>Vehicle, Fuel &amp; Travel (incl. tolls)</t>
        </is>
      </c>
      <c r="I968" t="inlineStr">
        <is>
          <t>EXPENSE</t>
        </is>
      </c>
    </row>
    <row r="969">
      <c r="A969" s="4" t="n">
        <v>45597</v>
      </c>
      <c r="B969" t="inlineStr">
        <is>
          <t>Capitec</t>
        </is>
      </c>
      <c r="C969" t="inlineStr">
        <is>
          <t>Bank Fee (transaction fee)</t>
        </is>
      </c>
      <c r="D969" t="inlineStr"/>
      <c r="E969" s="5" t="n">
        <v>1</v>
      </c>
      <c r="G969" s="5" t="n">
        <v>-45342.72</v>
      </c>
      <c r="H969" t="inlineStr">
        <is>
          <t>Bank Charges &amp; Interest</t>
        </is>
      </c>
      <c r="I969" t="inlineStr">
        <is>
          <t>EXPENSE</t>
        </is>
      </c>
    </row>
    <row r="970">
      <c r="A970" s="4" t="n">
        <v>45597</v>
      </c>
      <c r="B970" t="inlineStr">
        <is>
          <t>FNB</t>
        </is>
      </c>
      <c r="C970" t="inlineStr">
        <is>
          <t>Rtc Credit Dli Capitec Biz Fvv2Wgacgx</t>
        </is>
      </c>
      <c r="D970" t="inlineStr"/>
      <c r="F970" s="5" t="n">
        <v>1500</v>
      </c>
      <c r="G970" s="5" t="n">
        <v>2051.31</v>
      </c>
      <c r="H970" t="inlineStr">
        <is>
          <t>Inter-account Transfer (Capitec&lt;-&gt;FNB, eliminated)</t>
        </is>
      </c>
      <c r="I970" t="inlineStr">
        <is>
          <t>TRANSFER</t>
        </is>
      </c>
    </row>
    <row r="971">
      <c r="A971" s="4" t="n">
        <v>45597</v>
      </c>
      <c r="B971" t="inlineStr">
        <is>
          <t>FNB</t>
        </is>
      </c>
      <c r="C971" t="inlineStr">
        <is>
          <t>B2B Collection</t>
        </is>
      </c>
      <c r="D971" t="inlineStr"/>
      <c r="E971" s="5" t="n">
        <v>693.34</v>
      </c>
      <c r="G971" s="5" t="n">
        <v>1357.97</v>
      </c>
      <c r="H971" t="inlineStr">
        <is>
          <t>Fee Income Received</t>
        </is>
      </c>
      <c r="I971" t="inlineStr">
        <is>
          <t>INCOME</t>
        </is>
      </c>
    </row>
    <row r="972">
      <c r="A972" s="4" t="n">
        <v>45597</v>
      </c>
      <c r="B972" t="inlineStr">
        <is>
          <t>FNB</t>
        </is>
      </c>
      <c r="C972" t="inlineStr">
        <is>
          <t>Magtape Debit Axxess Netcash</t>
        </is>
      </c>
      <c r="D972" t="inlineStr">
        <is>
          <t>305674139</t>
        </is>
      </c>
      <c r="E972" s="5" t="n">
        <v>199</v>
      </c>
      <c r="G972" s="5" t="n">
        <v>1158.97</v>
      </c>
      <c r="H972" t="inlineStr">
        <is>
          <t>Telecoms, IT &amp; Subscriptions</t>
        </is>
      </c>
      <c r="I972" t="inlineStr">
        <is>
          <t>EXPENSE</t>
        </is>
      </c>
    </row>
    <row r="973">
      <c r="A973" s="4" t="n">
        <v>45597</v>
      </c>
      <c r="B973" t="inlineStr">
        <is>
          <t>FNB</t>
        </is>
      </c>
      <c r="C973" t="inlineStr">
        <is>
          <t>POS Purchase 71.99 Google Youtub *7363</t>
        </is>
      </c>
      <c r="D973" t="inlineStr">
        <is>
          <t>485442</t>
        </is>
      </c>
      <c r="E973" s="5" t="n">
        <v>71.98999999999999</v>
      </c>
      <c r="G973" s="5" t="n">
        <v>1086.98</v>
      </c>
      <c r="H973" t="inlineStr">
        <is>
          <t>Telecoms, IT &amp; Subscriptions</t>
        </is>
      </c>
      <c r="I973" t="inlineStr">
        <is>
          <t>EXPENSE</t>
        </is>
      </c>
    </row>
    <row r="974">
      <c r="A974" s="4" t="n">
        <v>45598</v>
      </c>
      <c r="B974" t="inlineStr">
        <is>
          <t>Capitec</t>
        </is>
      </c>
      <c r="C974" t="inlineStr">
        <is>
          <t>Inward EFT Credit LIT24/KELU</t>
        </is>
      </c>
      <c r="D974" t="inlineStr"/>
      <c r="F974" s="5" t="n">
        <v>5000</v>
      </c>
      <c r="G974" s="5" t="n">
        <v>-40869.29</v>
      </c>
      <c r="H974" t="inlineStr">
        <is>
          <t>Fee Income Received</t>
        </is>
      </c>
      <c r="I974" t="inlineStr">
        <is>
          <t>INCOME</t>
        </is>
      </c>
    </row>
    <row r="975">
      <c r="A975" s="4" t="n">
        <v>45599</v>
      </c>
      <c r="B975" t="inlineStr">
        <is>
          <t>Capitec</t>
        </is>
      </c>
      <c r="C975" t="inlineStr">
        <is>
          <t>Fuel Purchase Astron Energy Newtown JohannesburAUTH ID 892577</t>
        </is>
      </c>
      <c r="D975" t="inlineStr">
        <is>
          <t>0000000000008213</t>
        </is>
      </c>
      <c r="E975" s="5" t="n">
        <v>526.25</v>
      </c>
      <c r="G975" s="5" t="n">
        <v>-45869.29</v>
      </c>
      <c r="H975" t="inlineStr">
        <is>
          <t>Vehicle, Fuel &amp; Travel (incl. tolls)</t>
        </is>
      </c>
      <c r="I975" t="inlineStr">
        <is>
          <t>EXPENSE</t>
        </is>
      </c>
    </row>
    <row r="976">
      <c r="A976" s="4" t="n">
        <v>45600</v>
      </c>
      <c r="B976" t="inlineStr">
        <is>
          <t>Capitec</t>
        </is>
      </c>
      <c r="C976" t="inlineStr">
        <is>
          <t>Backdated S/Debit Tsakane Rent Dlamini Legal Inc</t>
        </is>
      </c>
      <c r="D976" t="inlineStr"/>
      <c r="E976" s="5" t="n">
        <v>1680</v>
      </c>
      <c r="G976" s="5" t="n">
        <v>-42550.29</v>
      </c>
      <c r="H976" t="inlineStr">
        <is>
          <t>Rent Expense</t>
        </is>
      </c>
      <c r="I976" t="inlineStr">
        <is>
          <t>EXPENSE</t>
        </is>
      </c>
    </row>
    <row r="977">
      <c r="A977" s="4" t="n">
        <v>45600</v>
      </c>
      <c r="B977" t="inlineStr">
        <is>
          <t>Capitec</t>
        </is>
      </c>
      <c r="C977" t="inlineStr">
        <is>
          <t>Bank Fee (transaction fee)</t>
        </is>
      </c>
      <c r="D977" t="inlineStr"/>
      <c r="E977" s="5" t="n">
        <v>1</v>
      </c>
      <c r="G977" s="5" t="n">
        <v>-42550.29</v>
      </c>
      <c r="H977" t="inlineStr">
        <is>
          <t>Bank Charges &amp; Interest</t>
        </is>
      </c>
      <c r="I977" t="inlineStr">
        <is>
          <t>EXPENSE</t>
        </is>
      </c>
    </row>
    <row r="978">
      <c r="A978" s="4" t="n">
        <v>45600</v>
      </c>
      <c r="B978" t="inlineStr">
        <is>
          <t>Capitec</t>
        </is>
      </c>
      <c r="C978" t="inlineStr">
        <is>
          <t>Backdated S/Debit Carol Matladi DLI ESTATES</t>
        </is>
      </c>
      <c r="D978" t="inlineStr"/>
      <c r="E978" s="5" t="n">
        <v>400</v>
      </c>
      <c r="G978" s="5" t="n">
        <v>-42951.29</v>
      </c>
      <c r="H978" t="inlineStr">
        <is>
          <t>Uncategorized (needs review)</t>
        </is>
      </c>
      <c r="I978" t="inlineStr">
        <is>
          <t>UNCATEGORIZED</t>
        </is>
      </c>
    </row>
    <row r="979">
      <c r="A979" s="4" t="n">
        <v>45600</v>
      </c>
      <c r="B979" t="inlineStr">
        <is>
          <t>Capitec</t>
        </is>
      </c>
      <c r="C979" t="inlineStr">
        <is>
          <t>Bank Fee (transaction fee)</t>
        </is>
      </c>
      <c r="D979" t="inlineStr"/>
      <c r="E979" s="5" t="n">
        <v>1</v>
      </c>
      <c r="G979" s="5" t="n">
        <v>-42951.29</v>
      </c>
      <c r="H979" t="inlineStr">
        <is>
          <t>Bank Charges &amp; Interest</t>
        </is>
      </c>
      <c r="I979" t="inlineStr">
        <is>
          <t>EXPENSE</t>
        </is>
      </c>
    </row>
    <row r="980">
      <c r="A980" s="4" t="n">
        <v>45600</v>
      </c>
      <c r="B980" t="inlineStr">
        <is>
          <t>FNB</t>
        </is>
      </c>
      <c r="C980" t="inlineStr">
        <is>
          <t>POS Purchase Vox Moto *7363</t>
        </is>
      </c>
      <c r="D980" t="inlineStr">
        <is>
          <t>485442</t>
        </is>
      </c>
      <c r="E980" s="5" t="n">
        <v>178.7</v>
      </c>
      <c r="G980" s="5" t="n">
        <v>908.28</v>
      </c>
      <c r="H980" t="inlineStr">
        <is>
          <t>Uncategorized (needs review)</t>
        </is>
      </c>
      <c r="I980" t="inlineStr">
        <is>
          <t>UNCATEGORIZED</t>
        </is>
      </c>
    </row>
    <row r="981">
      <c r="A981" s="4" t="n">
        <v>45601</v>
      </c>
      <c r="B981" t="inlineStr">
        <is>
          <t>Capitec</t>
        </is>
      </c>
      <c r="C981" t="inlineStr">
        <is>
          <t>Fuel Purchase SHELL ULTRA CITY Johannesburg AUTH ID 714574</t>
        </is>
      </c>
      <c r="D981" t="inlineStr">
        <is>
          <t>0000000000008213</t>
        </is>
      </c>
      <c r="E981" s="5" t="n">
        <v>315.8</v>
      </c>
      <c r="G981" s="5" t="n">
        <v>-43267.09</v>
      </c>
      <c r="H981" t="inlineStr">
        <is>
          <t>Vehicle, Fuel &amp; Travel (incl. tolls)</t>
        </is>
      </c>
      <c r="I981" t="inlineStr">
        <is>
          <t>EXPENSE</t>
        </is>
      </c>
    </row>
    <row r="982">
      <c r="A982" s="4" t="n">
        <v>45601</v>
      </c>
      <c r="B982" t="inlineStr">
        <is>
          <t>FNB</t>
        </is>
      </c>
      <c r="C982" t="inlineStr">
        <is>
          <t>Fees Pymt Fee-71.99 Googl</t>
        </is>
      </c>
      <c r="D982" t="inlineStr"/>
      <c r="E982" s="5" t="n">
        <v>1.44</v>
      </c>
      <c r="G982" s="5" t="n">
        <v>906.84</v>
      </c>
      <c r="H982" t="inlineStr">
        <is>
          <t>Bank Charges &amp; Interest</t>
        </is>
      </c>
      <c r="I982" t="inlineStr">
        <is>
          <t>EXPENSE</t>
        </is>
      </c>
    </row>
    <row r="983">
      <c r="A983" s="4" t="n">
        <v>45602</v>
      </c>
      <c r="B983" t="inlineStr">
        <is>
          <t>Capitec</t>
        </is>
      </c>
      <c r="C983" t="inlineStr">
        <is>
          <t>POS Local Purchase Rain BRYANSTON AUTH ID 969318</t>
        </is>
      </c>
      <c r="D983" t="inlineStr">
        <is>
          <t>0000000000001991</t>
        </is>
      </c>
      <c r="E983" s="5" t="n">
        <v>461.02</v>
      </c>
      <c r="G983" s="5" t="n">
        <v>-43728.11</v>
      </c>
      <c r="H983" t="inlineStr">
        <is>
          <t>Telecoms, IT &amp; Subscriptions</t>
        </is>
      </c>
      <c r="I983" t="inlineStr">
        <is>
          <t>EXPENSE</t>
        </is>
      </c>
    </row>
    <row r="984">
      <c r="A984" s="4" t="n">
        <v>45602</v>
      </c>
      <c r="B984" t="inlineStr">
        <is>
          <t>Capitec</t>
        </is>
      </c>
      <c r="C984" t="inlineStr">
        <is>
          <t>POS Local Purchase GOLDWAGEN GERMISTON PRIMROSE AUTHID 294691</t>
        </is>
      </c>
      <c r="D984" t="inlineStr">
        <is>
          <t>0000000000008213</t>
        </is>
      </c>
      <c r="E984" s="5" t="n">
        <v>1910</v>
      </c>
      <c r="G984" s="5" t="n">
        <v>-45638.11</v>
      </c>
      <c r="H984" t="inlineStr">
        <is>
          <t>Vehicle, Fuel &amp; Travel (incl. tolls)</t>
        </is>
      </c>
      <c r="I984" t="inlineStr">
        <is>
          <t>EXPENSE</t>
        </is>
      </c>
    </row>
    <row r="985">
      <c r="A985" s="4" t="n">
        <v>45602</v>
      </c>
      <c r="B985" t="inlineStr">
        <is>
          <t>Capitec</t>
        </is>
      </c>
      <c r="C985" t="inlineStr">
        <is>
          <t>POS Local Purchase GOLDWAGEN MALVERN JOHANNESBURG AUTH ID 222904</t>
        </is>
      </c>
      <c r="D985" t="inlineStr">
        <is>
          <t>0000000000008213</t>
        </is>
      </c>
      <c r="E985" s="5" t="n">
        <v>595</v>
      </c>
      <c r="G985" s="5" t="n">
        <v>-46233.11</v>
      </c>
      <c r="H985" t="inlineStr">
        <is>
          <t>Vehicle, Fuel &amp; Travel (incl. tolls)</t>
        </is>
      </c>
      <c r="I985" t="inlineStr">
        <is>
          <t>EXPENSE</t>
        </is>
      </c>
    </row>
    <row r="986">
      <c r="A986" s="4" t="n">
        <v>45602</v>
      </c>
      <c r="B986" t="inlineStr">
        <is>
          <t>Capitec</t>
        </is>
      </c>
      <c r="C986" t="inlineStr">
        <is>
          <t>POS Local Purchase MCD Pritchard St (0342 JHB AUTH ID 500534</t>
        </is>
      </c>
      <c r="D986" t="inlineStr">
        <is>
          <t>0000000000008213</t>
        </is>
      </c>
      <c r="E986" s="5" t="n">
        <v>169.8</v>
      </c>
      <c r="G986" s="5" t="n">
        <v>-46402.91</v>
      </c>
      <c r="H986" t="inlineStr">
        <is>
          <t>Possible Personal / Drawings (flagged - not yet classified as business or personal)</t>
        </is>
      </c>
      <c r="I986" t="inlineStr">
        <is>
          <t>DRAWINGS</t>
        </is>
      </c>
    </row>
    <row r="987">
      <c r="A987" s="4" t="n">
        <v>45602</v>
      </c>
      <c r="B987" t="inlineStr">
        <is>
          <t>Capitec</t>
        </is>
      </c>
      <c r="C987" t="inlineStr">
        <is>
          <t>Fuel Purchase SASOL DUDUZA Dunnottar AUTH ID 984422</t>
        </is>
      </c>
      <c r="D987" t="inlineStr">
        <is>
          <t>0000000000008213</t>
        </is>
      </c>
      <c r="E987" s="5" t="n">
        <v>213.2</v>
      </c>
      <c r="G987" s="5" t="n">
        <v>-46616.11</v>
      </c>
      <c r="H987" t="inlineStr">
        <is>
          <t>Vehicle, Fuel &amp; Travel (incl. tolls)</t>
        </is>
      </c>
      <c r="I987" t="inlineStr">
        <is>
          <t>EXPENSE</t>
        </is>
      </c>
    </row>
    <row r="988">
      <c r="A988" s="4" t="n">
        <v>45602</v>
      </c>
      <c r="B988" t="inlineStr">
        <is>
          <t>Capitec</t>
        </is>
      </c>
      <c r="C988" t="inlineStr">
        <is>
          <t>ATM Withdrawal</t>
        </is>
      </c>
      <c r="D988" t="inlineStr"/>
      <c r="E988" s="5" t="n">
        <v>700</v>
      </c>
      <c r="G988" s="5" t="n">
        <v>-47326.11</v>
      </c>
      <c r="H988" t="inlineStr">
        <is>
          <t>Possible Personal / Drawings (flagged - not yet classified as business or personal)</t>
        </is>
      </c>
      <c r="I988" t="inlineStr">
        <is>
          <t>DRAWINGS</t>
        </is>
      </c>
    </row>
    <row r="989">
      <c r="A989" s="4" t="n">
        <v>45602</v>
      </c>
      <c r="B989" t="inlineStr">
        <is>
          <t>Capitec</t>
        </is>
      </c>
      <c r="C989" t="inlineStr">
        <is>
          <t>Bank Fee (transaction fee)</t>
        </is>
      </c>
      <c r="D989" t="inlineStr"/>
      <c r="E989" s="5" t="n">
        <v>10</v>
      </c>
      <c r="G989" s="5" t="n">
        <v>-47326.11</v>
      </c>
      <c r="H989" t="inlineStr">
        <is>
          <t>Bank Charges &amp; Interest</t>
        </is>
      </c>
      <c r="I989" t="inlineStr">
        <is>
          <t>EXPENSE</t>
        </is>
      </c>
    </row>
    <row r="990">
      <c r="A990" s="4" t="n">
        <v>45602</v>
      </c>
      <c r="B990" t="inlineStr">
        <is>
          <t>Capitec</t>
        </is>
      </c>
      <c r="C990" t="inlineStr">
        <is>
          <t>ATM Cash Withdrawal</t>
        </is>
      </c>
      <c r="D990" t="inlineStr"/>
      <c r="E990" s="5" t="n">
        <v>200</v>
      </c>
      <c r="G990" s="5" t="n">
        <v>-47536.11</v>
      </c>
      <c r="H990" t="inlineStr">
        <is>
          <t>Possible Personal / Drawings (flagged - not yet classified as business or personal)</t>
        </is>
      </c>
      <c r="I990" t="inlineStr">
        <is>
          <t>DRAWINGS</t>
        </is>
      </c>
    </row>
    <row r="991">
      <c r="A991" s="4" t="n">
        <v>45602</v>
      </c>
      <c r="B991" t="inlineStr">
        <is>
          <t>Capitec</t>
        </is>
      </c>
      <c r="C991" t="inlineStr">
        <is>
          <t>Bank Fee (transaction fee)</t>
        </is>
      </c>
      <c r="D991" t="inlineStr"/>
      <c r="E991" s="5" t="n">
        <v>10</v>
      </c>
      <c r="G991" s="5" t="n">
        <v>-47536.11</v>
      </c>
      <c r="H991" t="inlineStr">
        <is>
          <t>Bank Charges &amp; Interest</t>
        </is>
      </c>
      <c r="I991" t="inlineStr">
        <is>
          <t>EXPENSE</t>
        </is>
      </c>
    </row>
    <row r="992">
      <c r="A992" s="4" t="n">
        <v>45602</v>
      </c>
      <c r="B992" t="inlineStr">
        <is>
          <t>FNB</t>
        </is>
      </c>
      <c r="C992" t="inlineStr">
        <is>
          <t>Magtape Credit Capitec P Kunene</t>
        </is>
      </c>
      <c r="D992" t="inlineStr"/>
      <c r="F992" s="5" t="n">
        <v>550</v>
      </c>
      <c r="G992" s="5" t="n">
        <v>1456.84</v>
      </c>
      <c r="H992" t="inlineStr">
        <is>
          <t>Other Income / Refunds</t>
        </is>
      </c>
      <c r="I992" t="inlineStr">
        <is>
          <t>INCOME</t>
        </is>
      </c>
    </row>
    <row r="993">
      <c r="A993" s="4" t="n">
        <v>45603</v>
      </c>
      <c r="B993" t="inlineStr">
        <is>
          <t>Capitec</t>
        </is>
      </c>
      <c r="C993" t="inlineStr">
        <is>
          <t>POS Local Purchase Shoprite Pritchard Str JOHANNESBUAUTH ID 056135</t>
        </is>
      </c>
      <c r="D993" t="inlineStr">
        <is>
          <t>0000000000008213</t>
        </is>
      </c>
      <c r="E993" s="5" t="n">
        <v>488.3</v>
      </c>
      <c r="G993" s="5" t="n">
        <v>-48024.41</v>
      </c>
      <c r="H993" t="inlineStr">
        <is>
          <t>Possible Personal / Drawings (flagged - not yet classified as business or personal)</t>
        </is>
      </c>
      <c r="I993" t="inlineStr">
        <is>
          <t>DRAWINGS</t>
        </is>
      </c>
    </row>
    <row r="994">
      <c r="A994" s="4" t="n">
        <v>45603</v>
      </c>
      <c r="B994" t="inlineStr">
        <is>
          <t>Capitec</t>
        </is>
      </c>
      <c r="C994" t="inlineStr">
        <is>
          <t>POS Local Purchase HYPER MIDAS JHB AUTH ID 838576</t>
        </is>
      </c>
      <c r="D994" t="inlineStr">
        <is>
          <t>0000000000008213</t>
        </is>
      </c>
      <c r="E994" s="5" t="n">
        <v>110</v>
      </c>
      <c r="G994" s="5" t="n">
        <v>-48134.41</v>
      </c>
      <c r="H994" t="inlineStr">
        <is>
          <t>Vehicle, Fuel &amp; Travel (incl. tolls)</t>
        </is>
      </c>
      <c r="I994" t="inlineStr">
        <is>
          <t>EXPENSE</t>
        </is>
      </c>
    </row>
    <row r="995">
      <c r="A995" s="4" t="n">
        <v>45603</v>
      </c>
      <c r="B995" t="inlineStr">
        <is>
          <t>Capitec</t>
        </is>
      </c>
      <c r="C995" t="inlineStr">
        <is>
          <t>Fuel Purchase BP SPAARWATER HEIDELBERG AUTH ID655365</t>
        </is>
      </c>
      <c r="D995" t="inlineStr">
        <is>
          <t>0000000000008213</t>
        </is>
      </c>
      <c r="E995" s="5" t="n">
        <v>213</v>
      </c>
      <c r="G995" s="5" t="n">
        <v>-48347.41</v>
      </c>
      <c r="H995" t="inlineStr">
        <is>
          <t>Vehicle, Fuel &amp; Travel (incl. tolls)</t>
        </is>
      </c>
      <c r="I995" t="inlineStr">
        <is>
          <t>EXPENSE</t>
        </is>
      </c>
    </row>
    <row r="996">
      <c r="A996" s="4" t="n">
        <v>45603</v>
      </c>
      <c r="B996" t="inlineStr">
        <is>
          <t>Capitec</t>
        </is>
      </c>
      <c r="C996" t="inlineStr">
        <is>
          <t>Fuel Purchase SHELL PJ SERVICE STATI JohannesbuAUTH ID 412904</t>
        </is>
      </c>
      <c r="D996" t="inlineStr">
        <is>
          <t>0000000000008213</t>
        </is>
      </c>
      <c r="E996" s="5" t="n">
        <v>213</v>
      </c>
      <c r="G996" s="5" t="n">
        <v>-48560.41</v>
      </c>
      <c r="H996" t="inlineStr">
        <is>
          <t>Vehicle, Fuel &amp; Travel (incl. tolls)</t>
        </is>
      </c>
      <c r="I996" t="inlineStr">
        <is>
          <t>EXPENSE</t>
        </is>
      </c>
    </row>
    <row r="997">
      <c r="A997" s="4" t="n">
        <v>45603</v>
      </c>
      <c r="B997" t="inlineStr">
        <is>
          <t>FNB</t>
        </is>
      </c>
      <c r="C997" t="inlineStr">
        <is>
          <t>Account Fee</t>
        </is>
      </c>
      <c r="D997" t="inlineStr"/>
      <c r="E997" s="5" t="n">
        <v>330</v>
      </c>
      <c r="G997" s="5" t="n">
        <v>1126.84</v>
      </c>
      <c r="H997" t="inlineStr">
        <is>
          <t>Bank Charges &amp; Interest</t>
        </is>
      </c>
      <c r="I997" t="inlineStr">
        <is>
          <t>EXPENSE</t>
        </is>
      </c>
    </row>
    <row r="998">
      <c r="A998" s="4" t="n">
        <v>45603</v>
      </c>
      <c r="B998" t="inlineStr">
        <is>
          <t>FNB</t>
        </is>
      </c>
      <c r="C998" t="inlineStr">
        <is>
          <t>Fees</t>
        </is>
      </c>
      <c r="D998" t="inlineStr"/>
      <c r="E998" s="5" t="n">
        <v>6.8</v>
      </c>
      <c r="G998" s="5" t="n">
        <v>1120.04</v>
      </c>
      <c r="H998" t="inlineStr">
        <is>
          <t>Bank Charges &amp; Interest</t>
        </is>
      </c>
      <c r="I998" t="inlineStr">
        <is>
          <t>EXPENSE</t>
        </is>
      </c>
    </row>
    <row r="999">
      <c r="A999" s="4" t="n">
        <v>45604</v>
      </c>
      <c r="B999" t="inlineStr">
        <is>
          <t>Capitec</t>
        </is>
      </c>
      <c r="C999" t="inlineStr">
        <is>
          <t>POS Local Purchase CHICKEN LICKEN KINE KINE No Limit (No Lim) Rate Overdraft Excess (Exc) Rate Overdraft Expiry (Exp) Interest Rate 22.1000% The Prime Lending rate decreased from 11.50% to 11.25% with effect from 22/11/2024. Contact your nearest Business Centre or Customer Care Centre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1 CAPITEC BANK STAMP placeholder Date 01/12/2024 Account No. 1051597447 Statement No. 00006 Page: 2 CENTRE AUTH ID 975225</t>
        </is>
      </c>
      <c r="D999" t="inlineStr">
        <is>
          <t>0000000000008213</t>
        </is>
      </c>
      <c r="E999" s="5" t="n">
        <v>99</v>
      </c>
      <c r="G999" s="5" t="n">
        <v>-48659.41</v>
      </c>
      <c r="H999" t="inlineStr">
        <is>
          <t>Uncategorized (needs review)</t>
        </is>
      </c>
      <c r="I999" t="inlineStr">
        <is>
          <t>UNCATEGORIZED</t>
        </is>
      </c>
    </row>
    <row r="1000">
      <c r="A1000" s="4" t="n">
        <v>45604</v>
      </c>
      <c r="B1000" t="inlineStr">
        <is>
          <t>Capitec</t>
        </is>
      </c>
      <c r="C1000" t="inlineStr">
        <is>
          <t>POS Local Purchase CHEROKEE SPUR BEDFORDVIEW AUTH ID734668</t>
        </is>
      </c>
      <c r="D1000" t="inlineStr">
        <is>
          <t>0000000000008213</t>
        </is>
      </c>
      <c r="E1000" s="5" t="n">
        <v>1150</v>
      </c>
      <c r="G1000" s="5" t="n">
        <v>-49809.41</v>
      </c>
      <c r="H1000" t="inlineStr">
        <is>
          <t>Possible Personal / Drawings (flagged - not yet classified as business or personal)</t>
        </is>
      </c>
      <c r="I1000" t="inlineStr">
        <is>
          <t>DRAWINGS</t>
        </is>
      </c>
    </row>
    <row r="1001">
      <c r="A1001" s="4" t="n">
        <v>45604</v>
      </c>
      <c r="B1001" t="inlineStr">
        <is>
          <t>Capitec</t>
        </is>
      </c>
      <c r="C1001" t="inlineStr">
        <is>
          <t>Fuel Purchase BP KENSINGTON KENSINGTON AUTH ID816197</t>
        </is>
      </c>
      <c r="D1001" t="inlineStr">
        <is>
          <t>0000000000008213</t>
        </is>
      </c>
      <c r="E1001" s="5" t="n">
        <v>600</v>
      </c>
      <c r="G1001" s="5" t="n">
        <v>-50409.41</v>
      </c>
      <c r="H1001" t="inlineStr">
        <is>
          <t>Vehicle, Fuel &amp; Travel (incl. tolls)</t>
        </is>
      </c>
      <c r="I1001" t="inlineStr">
        <is>
          <t>EXPENSE</t>
        </is>
      </c>
    </row>
    <row r="1002">
      <c r="A1002" s="4" t="n">
        <v>45604</v>
      </c>
      <c r="B1002" t="inlineStr">
        <is>
          <t>Capitec</t>
        </is>
      </c>
      <c r="C1002" t="inlineStr">
        <is>
          <t>Inward EFT Credit ESTER THEUNISSEN</t>
        </is>
      </c>
      <c r="D1002" t="inlineStr"/>
      <c r="F1002" s="5" t="n">
        <v>3500</v>
      </c>
      <c r="G1002" s="5" t="n">
        <v>-46919.41</v>
      </c>
      <c r="H1002" t="inlineStr">
        <is>
          <t>Fee Income Received</t>
        </is>
      </c>
      <c r="I1002" t="inlineStr">
        <is>
          <t>INCOME</t>
        </is>
      </c>
    </row>
    <row r="1003">
      <c r="A1003" s="4" t="n">
        <v>45605</v>
      </c>
      <c r="B1003" t="inlineStr">
        <is>
          <t>Capitec</t>
        </is>
      </c>
      <c r="C1003" t="inlineStr">
        <is>
          <t>POS Local Purchase Interpark Bedford CentRE BEDFORDAUTH ID 754972</t>
        </is>
      </c>
      <c r="D1003" t="inlineStr">
        <is>
          <t>0000000000008213</t>
        </is>
      </c>
      <c r="E1003" s="5" t="n">
        <v>10</v>
      </c>
      <c r="G1003" s="5" t="n">
        <v>-50419.41</v>
      </c>
      <c r="H1003" t="inlineStr">
        <is>
          <t>Uncategorized (needs review)</t>
        </is>
      </c>
      <c r="I1003" t="inlineStr">
        <is>
          <t>UNCATEGORIZED</t>
        </is>
      </c>
    </row>
    <row r="1004">
      <c r="A1004" s="4" t="n">
        <v>45605</v>
      </c>
      <c r="B1004" t="inlineStr">
        <is>
          <t>Capitec</t>
        </is>
      </c>
      <c r="C1004" t="inlineStr">
        <is>
          <t>POS Local Purchase MCD Pritchard St (0342 JHB AUTH ID 021524</t>
        </is>
      </c>
      <c r="D1004" t="inlineStr">
        <is>
          <t>0000000000008213</t>
        </is>
      </c>
      <c r="E1004" s="5" t="n">
        <v>262.6</v>
      </c>
      <c r="G1004" s="5" t="n">
        <v>-47182.01</v>
      </c>
      <c r="H1004" t="inlineStr">
        <is>
          <t>Possible Personal / Drawings (flagged - not yet classified as business or personal)</t>
        </is>
      </c>
      <c r="I1004" t="inlineStr">
        <is>
          <t>DRAWINGS</t>
        </is>
      </c>
    </row>
    <row r="1005">
      <c r="A1005" s="4" t="n">
        <v>45605</v>
      </c>
      <c r="B1005" t="inlineStr">
        <is>
          <t>FNB</t>
        </is>
      </c>
      <c r="C1005" t="inlineStr">
        <is>
          <t>POS Purchase Gosforth Plaza *7363</t>
        </is>
      </c>
      <c r="D1005" t="inlineStr">
        <is>
          <t>485442</t>
        </is>
      </c>
      <c r="E1005" s="5" t="n">
        <v>15.5</v>
      </c>
      <c r="G1005" s="5" t="n">
        <v>1104.54</v>
      </c>
      <c r="H1005" t="inlineStr">
        <is>
          <t>Vehicle, Fuel &amp; Travel (incl. tolls)</t>
        </is>
      </c>
      <c r="I1005" t="inlineStr">
        <is>
          <t>EXPENSE</t>
        </is>
      </c>
    </row>
    <row r="1006">
      <c r="A1006" s="4" t="n">
        <v>45605</v>
      </c>
      <c r="B1006" t="inlineStr">
        <is>
          <t>FNB</t>
        </is>
      </c>
      <c r="C1006" t="inlineStr">
        <is>
          <t>POS Purchase Gosforth Plaza *7363</t>
        </is>
      </c>
      <c r="D1006" t="inlineStr">
        <is>
          <t>485442</t>
        </is>
      </c>
      <c r="E1006" s="5" t="n">
        <v>15.5</v>
      </c>
      <c r="G1006" s="5" t="n">
        <v>1089.04</v>
      </c>
      <c r="H1006" t="inlineStr">
        <is>
          <t>Vehicle, Fuel &amp; Travel (incl. tolls)</t>
        </is>
      </c>
      <c r="I1006" t="inlineStr">
        <is>
          <t>EXPENSE</t>
        </is>
      </c>
    </row>
    <row r="1007">
      <c r="A1007" s="4" t="n">
        <v>45607</v>
      </c>
      <c r="B1007" t="inlineStr">
        <is>
          <t>Capitec</t>
        </is>
      </c>
      <c r="C1007" t="inlineStr">
        <is>
          <t>******006073** ** Law Society of South Afri MDlamini0813556825</t>
        </is>
      </c>
      <c r="D1007" t="inlineStr"/>
      <c r="E1007" s="5" t="n">
        <v>1190</v>
      </c>
      <c r="G1007" s="5" t="n">
        <v>-48378.51</v>
      </c>
      <c r="H1007" t="inlineStr">
        <is>
          <t>Legal Disbursements &amp; Counsel Fees (Sheriff/Advocate/LPC/RAF/Conveyancer)</t>
        </is>
      </c>
      <c r="I1007" t="inlineStr">
        <is>
          <t>EXPENSE</t>
        </is>
      </c>
    </row>
    <row r="1008">
      <c r="A1008" s="4" t="n">
        <v>45607</v>
      </c>
      <c r="B1008" t="inlineStr">
        <is>
          <t>Capitec</t>
        </is>
      </c>
      <c r="C1008" t="inlineStr">
        <is>
          <t>Bank Fee (transaction fee)</t>
        </is>
      </c>
      <c r="D1008" t="inlineStr"/>
      <c r="E1008" s="5" t="n">
        <v>6.5</v>
      </c>
      <c r="G1008" s="5" t="n">
        <v>-48378.51</v>
      </c>
      <c r="H1008" t="inlineStr">
        <is>
          <t>Bank Charges &amp; Interest</t>
        </is>
      </c>
      <c r="I1008" t="inlineStr">
        <is>
          <t>EXPENSE</t>
        </is>
      </c>
    </row>
    <row r="1009">
      <c r="A1009" s="4" t="n">
        <v>45607</v>
      </c>
      <c r="B1009" t="inlineStr">
        <is>
          <t>Capitec</t>
        </is>
      </c>
      <c r="C1009" t="inlineStr">
        <is>
          <t>Miscellaneous Fee</t>
        </is>
      </c>
      <c r="D1009" t="inlineStr"/>
      <c r="E1009" s="5" t="n">
        <v>1826</v>
      </c>
      <c r="G1009" s="5" t="n">
        <v>-50204.51</v>
      </c>
      <c r="H1009" t="inlineStr">
        <is>
          <t>Bank Charges &amp; Interest</t>
        </is>
      </c>
      <c r="I1009" t="inlineStr">
        <is>
          <t>EXPENSE</t>
        </is>
      </c>
    </row>
    <row r="1010">
      <c r="A1010" s="4" t="n">
        <v>45607</v>
      </c>
      <c r="B1010" t="inlineStr">
        <is>
          <t>Capitec</t>
        </is>
      </c>
      <c r="C1010" t="inlineStr">
        <is>
          <t>Inward EFT Credit SMEGO</t>
        </is>
      </c>
      <c r="D1010" t="inlineStr"/>
      <c r="F1010" s="5" t="n">
        <v>5000</v>
      </c>
      <c r="G1010" s="5" t="n">
        <v>-45204.51</v>
      </c>
      <c r="H1010" t="inlineStr">
        <is>
          <t>Fee Income Received</t>
        </is>
      </c>
      <c r="I1010" t="inlineStr">
        <is>
          <t>INCOME</t>
        </is>
      </c>
    </row>
    <row r="1011">
      <c r="A1011" s="4" t="n">
        <v>45607</v>
      </c>
      <c r="B1011" t="inlineStr">
        <is>
          <t>FNB</t>
        </is>
      </c>
      <c r="C1011" t="inlineStr">
        <is>
          <t>POS Purchase Dlo*Bolt.Eu/O/24110 *7363</t>
        </is>
      </c>
      <c r="D1011" t="inlineStr">
        <is>
          <t>485442</t>
        </is>
      </c>
      <c r="E1011" s="5" t="n">
        <v>45</v>
      </c>
      <c r="G1011" s="5" t="n">
        <v>1044.04</v>
      </c>
      <c r="H1011" t="inlineStr">
        <is>
          <t>Possible Personal / Drawings (flagged - not yet classified as business or personal)</t>
        </is>
      </c>
      <c r="I1011" t="inlineStr">
        <is>
          <t>DRAWINGS</t>
        </is>
      </c>
    </row>
    <row r="1012">
      <c r="A1012" s="4" t="n">
        <v>45608</v>
      </c>
      <c r="B1012" t="inlineStr">
        <is>
          <t>Capitec</t>
        </is>
      </c>
      <c r="C1012" t="inlineStr">
        <is>
          <t>Fuel Purchase SHELL ULTRA CITY Johannesburg AUTH ID 049638</t>
        </is>
      </c>
      <c r="D1012" t="inlineStr">
        <is>
          <t>0000000000008213</t>
        </is>
      </c>
      <c r="E1012" s="5" t="n">
        <v>213</v>
      </c>
      <c r="G1012" s="5" t="n">
        <v>-45417.51</v>
      </c>
      <c r="H1012" t="inlineStr">
        <is>
          <t>Vehicle, Fuel &amp; Travel (incl. tolls)</t>
        </is>
      </c>
      <c r="I1012" t="inlineStr">
        <is>
          <t>EXPENSE</t>
        </is>
      </c>
    </row>
    <row r="1013">
      <c r="A1013" s="4" t="n">
        <v>45608</v>
      </c>
      <c r="B1013" t="inlineStr">
        <is>
          <t>Capitec</t>
        </is>
      </c>
      <c r="C1013" t="inlineStr">
        <is>
          <t>Ret Cr Transfer Martha malefane</t>
        </is>
      </c>
      <c r="D1013" t="inlineStr"/>
      <c r="F1013" s="5" t="n">
        <v>3000</v>
      </c>
      <c r="G1013" s="5" t="n">
        <v>-42417.51</v>
      </c>
      <c r="H1013" t="inlineStr">
        <is>
          <t>Returned / Failed Payments (net nil, excluded)</t>
        </is>
      </c>
      <c r="I1013" t="inlineStr">
        <is>
          <t>RETURNED</t>
        </is>
      </c>
    </row>
    <row r="1014">
      <c r="A1014" s="4" t="n">
        <v>45608</v>
      </c>
      <c r="B1014" t="inlineStr">
        <is>
          <t>FNB</t>
        </is>
      </c>
      <c r="C1014" t="inlineStr">
        <is>
          <t>Electricity Prepaid Electricity</t>
        </is>
      </c>
      <c r="D1014" t="inlineStr">
        <is>
          <t>01079316723</t>
        </is>
      </c>
      <c r="E1014" s="5" t="n">
        <v>100</v>
      </c>
      <c r="G1014" s="5" t="n">
        <v>944.04</v>
      </c>
      <c r="H1014" t="inlineStr">
        <is>
          <t>Telecoms, IT &amp; Subscriptions</t>
        </is>
      </c>
      <c r="I1014" t="inlineStr">
        <is>
          <t>EXPENSE</t>
        </is>
      </c>
    </row>
    <row r="1015">
      <c r="A1015" s="4" t="n">
        <v>45608</v>
      </c>
      <c r="B1015" t="inlineStr">
        <is>
          <t>FNB</t>
        </is>
      </c>
      <c r="C1015" t="inlineStr">
        <is>
          <t>Rev-Electricity Pre-Pd ,0107931</t>
        </is>
      </c>
      <c r="D1015" t="inlineStr">
        <is>
          <t>000343370198</t>
        </is>
      </c>
      <c r="F1015" s="5" t="n">
        <v>100</v>
      </c>
      <c r="G1015" s="5" t="n">
        <v>1044.04</v>
      </c>
      <c r="H1015" t="inlineStr">
        <is>
          <t>Uncategorized (needs review)</t>
        </is>
      </c>
      <c r="I1015" t="inlineStr">
        <is>
          <t>UNCATEGORIZED</t>
        </is>
      </c>
    </row>
    <row r="1016">
      <c r="A1016" s="4" t="n">
        <v>45608</v>
      </c>
      <c r="B1016" t="inlineStr">
        <is>
          <t>FNB</t>
        </is>
      </c>
      <c r="C1016" t="inlineStr">
        <is>
          <t>Electricity Prepaid Electricity</t>
        </is>
      </c>
      <c r="D1016" t="inlineStr">
        <is>
          <t>01079316723</t>
        </is>
      </c>
      <c r="E1016" s="5" t="n">
        <v>100</v>
      </c>
      <c r="G1016" s="5" t="n">
        <v>944.04</v>
      </c>
      <c r="H1016" t="inlineStr">
        <is>
          <t>Telecoms, IT &amp; Subscriptions</t>
        </is>
      </c>
      <c r="I1016" t="inlineStr">
        <is>
          <t>EXPENSE</t>
        </is>
      </c>
    </row>
    <row r="1017">
      <c r="A1017" s="4" t="n">
        <v>45608</v>
      </c>
      <c r="B1017" t="inlineStr">
        <is>
          <t>FNB</t>
        </is>
      </c>
      <c r="C1017" t="inlineStr">
        <is>
          <t>Electricity Prepaid Electricity</t>
        </is>
      </c>
      <c r="D1017" t="inlineStr">
        <is>
          <t>01079316723</t>
        </is>
      </c>
      <c r="E1017" s="5" t="n">
        <v>100</v>
      </c>
      <c r="G1017" s="5" t="n">
        <v>844.04</v>
      </c>
      <c r="H1017" t="inlineStr">
        <is>
          <t>Telecoms, IT &amp; Subscriptions</t>
        </is>
      </c>
      <c r="I1017" t="inlineStr">
        <is>
          <t>EXPENSE</t>
        </is>
      </c>
    </row>
    <row r="1018">
      <c r="A1018" s="4" t="n">
        <v>45609</v>
      </c>
      <c r="B1018" t="inlineStr">
        <is>
          <t>Capitec</t>
        </is>
      </c>
      <c r="C1018" t="inlineStr">
        <is>
          <t>POS Local Purchase HUNGRY LION ELOFF STREE JOHANNESBAUTH ID 856825</t>
        </is>
      </c>
      <c r="D1018" t="inlineStr">
        <is>
          <t>0000000000008213</t>
        </is>
      </c>
      <c r="E1018" s="5" t="n">
        <v>70</v>
      </c>
      <c r="G1018" s="5" t="n">
        <v>-42487.51</v>
      </c>
      <c r="H1018" t="inlineStr">
        <is>
          <t>Uncategorized (needs review)</t>
        </is>
      </c>
      <c r="I1018" t="inlineStr">
        <is>
          <t>UNCATEGORIZED</t>
        </is>
      </c>
    </row>
    <row r="1019">
      <c r="A1019" s="4" t="n">
        <v>45609</v>
      </c>
      <c r="B1019" t="inlineStr">
        <is>
          <t>Capitec</t>
        </is>
      </c>
      <c r="C1019" t="inlineStr">
        <is>
          <t>ATM Cash Withdrawal</t>
        </is>
      </c>
      <c r="D1019" t="inlineStr"/>
      <c r="E1019" s="5" t="n">
        <v>1000</v>
      </c>
      <c r="G1019" s="5" t="n">
        <v>-43497.51</v>
      </c>
      <c r="H1019" t="inlineStr">
        <is>
          <t>Possible Personal / Drawings (flagged - not yet classified as business or personal)</t>
        </is>
      </c>
      <c r="I1019" t="inlineStr">
        <is>
          <t>DRAWINGS</t>
        </is>
      </c>
    </row>
    <row r="1020">
      <c r="A1020" s="4" t="n">
        <v>45609</v>
      </c>
      <c r="B1020" t="inlineStr">
        <is>
          <t>Capitec</t>
        </is>
      </c>
      <c r="C1020" t="inlineStr">
        <is>
          <t>Bank Fee (transaction fee)</t>
        </is>
      </c>
      <c r="D1020" t="inlineStr"/>
      <c r="E1020" s="5" t="n">
        <v>10</v>
      </c>
      <c r="G1020" s="5" t="n">
        <v>-43497.51</v>
      </c>
      <c r="H1020" t="inlineStr">
        <is>
          <t>Bank Charges &amp; Interest</t>
        </is>
      </c>
      <c r="I1020" t="inlineStr">
        <is>
          <t>EXPENSE</t>
        </is>
      </c>
    </row>
    <row r="1021">
      <c r="A1021" s="4" t="n">
        <v>45610</v>
      </c>
      <c r="B1021" t="inlineStr">
        <is>
          <t>Capitec</t>
        </is>
      </c>
      <c r="C1021" t="inlineStr">
        <is>
          <t>POS Local Purchase PnP Exp Heidelberg BRAKPAN AUTH ID 797511</t>
        </is>
      </c>
      <c r="D1021" t="inlineStr">
        <is>
          <t>0000000000008213</t>
        </is>
      </c>
      <c r="E1021" s="5" t="n">
        <v>27.9</v>
      </c>
      <c r="G1021" s="5" t="n">
        <v>-43525.41</v>
      </c>
      <c r="H1021" t="inlineStr">
        <is>
          <t>Uncategorized (needs review)</t>
        </is>
      </c>
      <c r="I1021" t="inlineStr">
        <is>
          <t>UNCATEGORIZED</t>
        </is>
      </c>
    </row>
    <row r="1022">
      <c r="A1022" s="4" t="n">
        <v>45610</v>
      </c>
      <c r="B1022" t="inlineStr">
        <is>
          <t>Capitec</t>
        </is>
      </c>
      <c r="C1022" t="inlineStr">
        <is>
          <t>Fuel Purchase BP SPAARWATER HEIDELBERG AUTH ID813738</t>
        </is>
      </c>
      <c r="D1022" t="inlineStr">
        <is>
          <t>0000000000008213</t>
        </is>
      </c>
      <c r="E1022" s="5" t="n">
        <v>319.5</v>
      </c>
      <c r="G1022" s="5" t="n">
        <v>-43844.91</v>
      </c>
      <c r="H1022" t="inlineStr">
        <is>
          <t>Vehicle, Fuel &amp; Travel (incl. tolls)</t>
        </is>
      </c>
      <c r="I1022" t="inlineStr">
        <is>
          <t>EXPENSE</t>
        </is>
      </c>
    </row>
    <row r="1023">
      <c r="A1023" s="4" t="n">
        <v>45610</v>
      </c>
      <c r="B1023" t="inlineStr">
        <is>
          <t>Capitec</t>
        </is>
      </c>
      <c r="C1023" t="inlineStr">
        <is>
          <t>Backdated S/Debit Carol Matladi DLI ESTATES</t>
        </is>
      </c>
      <c r="D1023" t="inlineStr"/>
      <c r="E1023" s="5" t="n">
        <v>200</v>
      </c>
      <c r="G1023" s="5" t="n">
        <v>-44045.91</v>
      </c>
      <c r="H1023" t="inlineStr">
        <is>
          <t>Uncategorized (needs review)</t>
        </is>
      </c>
      <c r="I1023" t="inlineStr">
        <is>
          <t>UNCATEGORIZED</t>
        </is>
      </c>
    </row>
    <row r="1024">
      <c r="A1024" s="4" t="n">
        <v>45610</v>
      </c>
      <c r="B1024" t="inlineStr">
        <is>
          <t>Capitec</t>
        </is>
      </c>
      <c r="C1024" t="inlineStr">
        <is>
          <t>Bank Fee (transaction fee)</t>
        </is>
      </c>
      <c r="D1024" t="inlineStr"/>
      <c r="E1024" s="5" t="n">
        <v>1</v>
      </c>
      <c r="G1024" s="5" t="n">
        <v>-44045.91</v>
      </c>
      <c r="H1024" t="inlineStr">
        <is>
          <t>Bank Charges &amp; Interest</t>
        </is>
      </c>
      <c r="I1024" t="inlineStr">
        <is>
          <t>EXPENSE</t>
        </is>
      </c>
    </row>
    <row r="1025">
      <c r="A1025" s="4" t="n">
        <v>45611</v>
      </c>
      <c r="B1025" t="inlineStr">
        <is>
          <t>Capitec</t>
        </is>
      </c>
      <c r="C1025" t="inlineStr">
        <is>
          <t>POS Local Purchase PnP Exp Libradene BOKSBURG AUTH ID 764644</t>
        </is>
      </c>
      <c r="D1025" t="inlineStr">
        <is>
          <t>0000000000008213</t>
        </is>
      </c>
      <c r="E1025" s="5" t="n">
        <v>30</v>
      </c>
      <c r="G1025" s="5" t="n">
        <v>-44075.91</v>
      </c>
      <c r="H1025" t="inlineStr">
        <is>
          <t>Uncategorized (needs review)</t>
        </is>
      </c>
      <c r="I1025" t="inlineStr">
        <is>
          <t>UNCATEGORIZED</t>
        </is>
      </c>
    </row>
    <row r="1026">
      <c r="A1026" s="4" t="n">
        <v>45611</v>
      </c>
      <c r="B1026" t="inlineStr">
        <is>
          <t>Capitec</t>
        </is>
      </c>
      <c r="C1026" t="inlineStr">
        <is>
          <t>Fuel Purchase BP LIBRADENE BOKSBURG AUTH ID 746783</t>
        </is>
      </c>
      <c r="D1026" t="inlineStr">
        <is>
          <t>0000000000008213</t>
        </is>
      </c>
      <c r="E1026" s="5" t="n">
        <v>213</v>
      </c>
      <c r="G1026" s="5" t="n">
        <v>-44288.91</v>
      </c>
      <c r="H1026" t="inlineStr">
        <is>
          <t>Vehicle, Fuel &amp; Travel (incl. tolls)</t>
        </is>
      </c>
      <c r="I1026" t="inlineStr">
        <is>
          <t>EXPENSE</t>
        </is>
      </c>
    </row>
    <row r="1027">
      <c r="A1027" s="4" t="n">
        <v>45611</v>
      </c>
      <c r="B1027" t="inlineStr">
        <is>
          <t>FNB</t>
        </is>
      </c>
      <c r="C1027" t="inlineStr">
        <is>
          <t>FNB App Prepaid Airtime</t>
        </is>
      </c>
      <c r="D1027" t="inlineStr">
        <is>
          <t>27813556826</t>
        </is>
      </c>
      <c r="E1027" s="5" t="n">
        <v>50</v>
      </c>
      <c r="G1027" s="5" t="n">
        <v>794.04</v>
      </c>
      <c r="H1027" t="inlineStr">
        <is>
          <t>Telecoms, IT &amp; Subscriptions</t>
        </is>
      </c>
      <c r="I1027" t="inlineStr">
        <is>
          <t>EXPENSE</t>
        </is>
      </c>
    </row>
    <row r="1028">
      <c r="A1028" s="4" t="n">
        <v>45611</v>
      </c>
      <c r="B1028" t="inlineStr">
        <is>
          <t>FNB</t>
        </is>
      </c>
      <c r="C1028" t="inlineStr">
        <is>
          <t>Magtape Debit Advance Ps307182011 Netcash</t>
        </is>
      </c>
      <c r="D1028" t="inlineStr"/>
      <c r="E1028" s="5" t="n">
        <v>580</v>
      </c>
      <c r="G1028" s="5" t="n">
        <v>214.04</v>
      </c>
      <c r="H1028" t="inlineStr">
        <is>
          <t>Loan Repayments / Advances (Financing)</t>
        </is>
      </c>
      <c r="I1028" t="inlineStr">
        <is>
          <t>FINANCING</t>
        </is>
      </c>
    </row>
    <row r="1029">
      <c r="A1029" s="4" t="n">
        <v>45612</v>
      </c>
      <c r="B1029" t="inlineStr">
        <is>
          <t>Capitec</t>
        </is>
      </c>
      <c r="C1029" t="inlineStr">
        <is>
          <t>POS Local Purchase Game JHB City JOHANNESBURG AUTH ID 718775</t>
        </is>
      </c>
      <c r="D1029" t="inlineStr">
        <is>
          <t>0000000000008213</t>
        </is>
      </c>
      <c r="E1029" s="5" t="n">
        <v>67.98</v>
      </c>
      <c r="G1029" s="5" t="n">
        <v>-44356.89</v>
      </c>
      <c r="H1029" t="inlineStr">
        <is>
          <t>Possible Personal / Drawings (flagged - not yet classified as business or personal)</t>
        </is>
      </c>
      <c r="I1029" t="inlineStr">
        <is>
          <t>DRAWINGS</t>
        </is>
      </c>
    </row>
    <row r="1030">
      <c r="A1030" s="4" t="n">
        <v>45612</v>
      </c>
      <c r="B1030" t="inlineStr">
        <is>
          <t>Capitec</t>
        </is>
      </c>
      <c r="C1030" t="inlineStr">
        <is>
          <t>Fuel Purchase SHELL ULTRA CITY Johannesburg AUTH ID 341578</t>
        </is>
      </c>
      <c r="D1030" t="inlineStr">
        <is>
          <t>0000000000008213</t>
        </is>
      </c>
      <c r="E1030" s="5" t="n">
        <v>213</v>
      </c>
      <c r="G1030" s="5" t="n">
        <v>-44569.89</v>
      </c>
      <c r="H1030" t="inlineStr">
        <is>
          <t>Vehicle, Fuel &amp; Travel (incl. tolls)</t>
        </is>
      </c>
      <c r="I1030" t="inlineStr">
        <is>
          <t>EXPENSE</t>
        </is>
      </c>
    </row>
    <row r="1031">
      <c r="A1031" s="4" t="n">
        <v>45613</v>
      </c>
      <c r="B1031" t="inlineStr">
        <is>
          <t>Capitec</t>
        </is>
      </c>
      <c r="C1031" t="inlineStr">
        <is>
          <t>POS Local Purchase Checkers Selcourt SPRINGS AUTH ID062760</t>
        </is>
      </c>
      <c r="D1031" t="inlineStr">
        <is>
          <t>0000000000008213</t>
        </is>
      </c>
      <c r="E1031" s="5" t="n">
        <v>35.99</v>
      </c>
      <c r="G1031" s="5" t="n">
        <v>-44605.88</v>
      </c>
      <c r="H1031" t="inlineStr">
        <is>
          <t>Possible Personal / Drawings (flagged - not yet classified as business or personal)</t>
        </is>
      </c>
      <c r="I1031" t="inlineStr">
        <is>
          <t>DRAWINGS</t>
        </is>
      </c>
    </row>
    <row r="1032">
      <c r="A1032" s="4" t="n">
        <v>45614</v>
      </c>
      <c r="B1032" t="inlineStr">
        <is>
          <t>Capitec</t>
        </is>
      </c>
      <c r="C1032" t="inlineStr">
        <is>
          <t>ATM Cash Withdrawal</t>
        </is>
      </c>
      <c r="D1032" t="inlineStr"/>
      <c r="E1032" s="5" t="n">
        <v>500</v>
      </c>
      <c r="G1032" s="5" t="n">
        <v>-46621.56</v>
      </c>
      <c r="H1032" t="inlineStr">
        <is>
          <t>Possible Personal / Drawings (flagged - not yet classified as business or personal)</t>
        </is>
      </c>
      <c r="I1032" t="inlineStr">
        <is>
          <t>DRAWINGS</t>
        </is>
      </c>
    </row>
    <row r="1033">
      <c r="A1033" s="4" t="n">
        <v>45614</v>
      </c>
      <c r="B1033" t="inlineStr">
        <is>
          <t>Capitec</t>
        </is>
      </c>
      <c r="C1033" t="inlineStr">
        <is>
          <t>Bank Fee (transaction fee)</t>
        </is>
      </c>
      <c r="D1033" t="inlineStr"/>
      <c r="E1033" s="5" t="n">
        <v>10</v>
      </c>
      <c r="G1033" s="5" t="n">
        <v>-46621.56</v>
      </c>
      <c r="H1033" t="inlineStr">
        <is>
          <t>Bank Charges &amp; Interest</t>
        </is>
      </c>
      <c r="I1033" t="inlineStr">
        <is>
          <t>EXPENSE</t>
        </is>
      </c>
    </row>
    <row r="1034">
      <c r="A1034" s="4" t="n">
        <v>45614</v>
      </c>
      <c r="B1034" t="inlineStr">
        <is>
          <t>FNB</t>
        </is>
      </c>
      <c r="C1034" t="inlineStr">
        <is>
          <t>POS Purchase Gosforth Plaza *7363</t>
        </is>
      </c>
      <c r="D1034" t="inlineStr">
        <is>
          <t>485442</t>
        </is>
      </c>
      <c r="E1034" s="5" t="n">
        <v>15.5</v>
      </c>
      <c r="G1034" s="5" t="n">
        <v>198.54</v>
      </c>
      <c r="H1034" t="inlineStr">
        <is>
          <t>Vehicle, Fuel &amp; Travel (incl. tolls)</t>
        </is>
      </c>
      <c r="I1034" t="inlineStr">
        <is>
          <t>EXPENSE</t>
        </is>
      </c>
    </row>
    <row r="1035">
      <c r="A1035" s="4" t="n">
        <v>45614</v>
      </c>
      <c r="B1035" t="inlineStr">
        <is>
          <t>FNB</t>
        </is>
      </c>
      <c r="C1035" t="inlineStr">
        <is>
          <t>POS Purchase Gosforth Plaza *7363</t>
        </is>
      </c>
      <c r="D1035" t="inlineStr">
        <is>
          <t>485442</t>
        </is>
      </c>
      <c r="E1035" s="5" t="n">
        <v>15.5</v>
      </c>
      <c r="G1035" s="5" t="n">
        <v>183.04</v>
      </c>
      <c r="H1035" t="inlineStr">
        <is>
          <t>Vehicle, Fuel &amp; Travel (incl. tolls)</t>
        </is>
      </c>
      <c r="I1035" t="inlineStr">
        <is>
          <t>EXPENSE</t>
        </is>
      </c>
    </row>
    <row r="1036">
      <c r="A1036" s="4" t="n">
        <v>45615</v>
      </c>
      <c r="B1036" t="inlineStr">
        <is>
          <t>Capitec</t>
        </is>
      </c>
      <c r="C1036" t="inlineStr">
        <is>
          <t>POS Local Purchase Payflex SANDTON AUTH ID 477218</t>
        </is>
      </c>
      <c r="D1036" t="inlineStr">
        <is>
          <t>0000000000008213</t>
        </is>
      </c>
      <c r="E1036" s="5" t="n">
        <v>1455.68</v>
      </c>
      <c r="G1036" s="5" t="n">
        <v>-46061.56</v>
      </c>
      <c r="H1036" t="inlineStr">
        <is>
          <t>Possible Personal / Drawings (flagged - not yet classified as business or personal)</t>
        </is>
      </c>
      <c r="I1036" t="inlineStr">
        <is>
          <t>DRAWINGS</t>
        </is>
      </c>
    </row>
    <row r="1037">
      <c r="A1037" s="4" t="n">
        <v>45615</v>
      </c>
      <c r="B1037" t="inlineStr">
        <is>
          <t>Capitec</t>
        </is>
      </c>
      <c r="C1037" t="inlineStr">
        <is>
          <t>POS Local Purchase AHK MOTOR SPARES KWATHEM SPRINGSAUTH ID 889796</t>
        </is>
      </c>
      <c r="D1037" t="inlineStr">
        <is>
          <t>0000000000008213</t>
        </is>
      </c>
      <c r="E1037" s="5" t="n">
        <v>50</v>
      </c>
      <c r="G1037" s="5" t="n">
        <v>-46111.56</v>
      </c>
      <c r="H1037" t="inlineStr">
        <is>
          <t>Uncategorized (needs review)</t>
        </is>
      </c>
      <c r="I1037" t="inlineStr">
        <is>
          <t>UNCATEGORIZED</t>
        </is>
      </c>
    </row>
    <row r="1038">
      <c r="A1038" s="4" t="n">
        <v>45615</v>
      </c>
      <c r="B1038" t="inlineStr">
        <is>
          <t>Capitec</t>
        </is>
      </c>
      <c r="C1038" t="inlineStr">
        <is>
          <t>POS Local Purchase BP ROODEKOP ROODEKOP AUTH ID 817551</t>
        </is>
      </c>
      <c r="D1038" t="inlineStr">
        <is>
          <t>0000000000008213</t>
        </is>
      </c>
      <c r="E1038" s="5" t="n">
        <v>28</v>
      </c>
      <c r="G1038" s="5" t="n">
        <v>-46649.56</v>
      </c>
      <c r="H1038" t="inlineStr">
        <is>
          <t>Uncategorized (needs review)</t>
        </is>
      </c>
      <c r="I1038" t="inlineStr">
        <is>
          <t>UNCATEGORIZED</t>
        </is>
      </c>
    </row>
    <row r="1039">
      <c r="A1039" s="4" t="n">
        <v>45615</v>
      </c>
      <c r="B1039" t="inlineStr">
        <is>
          <t>Capitec</t>
        </is>
      </c>
      <c r="C1039" t="inlineStr">
        <is>
          <t>POS Local Purchase BUMPER TO BUMPER JOHANNESBURG AUTH ID 153461</t>
        </is>
      </c>
      <c r="D1039" t="inlineStr">
        <is>
          <t>0000000000008213</t>
        </is>
      </c>
      <c r="E1039" s="5" t="n">
        <v>1499</v>
      </c>
      <c r="G1039" s="5" t="n">
        <v>-48148.56</v>
      </c>
      <c r="H1039" t="inlineStr">
        <is>
          <t>Vehicle, Fuel &amp; Travel (incl. tolls)</t>
        </is>
      </c>
      <c r="I1039" t="inlineStr">
        <is>
          <t>EXPENSE</t>
        </is>
      </c>
    </row>
    <row r="1040">
      <c r="A1040" s="4" t="n">
        <v>45615</v>
      </c>
      <c r="B1040" t="inlineStr">
        <is>
          <t>Capitec</t>
        </is>
      </c>
      <c r="C1040" t="inlineStr">
        <is>
          <t>POS Local Purchase THE SPARE CONNECTION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2 CAPITEC BANK STAMP placeholder Date 01/12/2024 Account No. 1051597447 Statement No. 00006 Page: 3 MALVERN EASTAUTH ID 359130</t>
        </is>
      </c>
      <c r="D1040" t="inlineStr">
        <is>
          <t>0000000000008213</t>
        </is>
      </c>
      <c r="E1040" s="5" t="n">
        <v>60</v>
      </c>
      <c r="G1040" s="5" t="n">
        <v>-48208.56</v>
      </c>
      <c r="H1040" t="inlineStr">
        <is>
          <t>Vehicle, Fuel &amp; Travel (incl. tolls)</t>
        </is>
      </c>
      <c r="I1040" t="inlineStr">
        <is>
          <t>EXPENSE</t>
        </is>
      </c>
    </row>
    <row r="1041">
      <c r="A1041" s="4" t="n">
        <v>45615</v>
      </c>
      <c r="B1041" t="inlineStr">
        <is>
          <t>Capitec</t>
        </is>
      </c>
      <c r="C1041" t="inlineStr">
        <is>
          <t>Fuel Purchase AE BRACKENHURST BRACKENHURST AUTHID 086717</t>
        </is>
      </c>
      <c r="D1041" t="inlineStr">
        <is>
          <t>0000000000008213</t>
        </is>
      </c>
      <c r="E1041" s="5" t="n">
        <v>213</v>
      </c>
      <c r="G1041" s="5" t="n">
        <v>-48421.56</v>
      </c>
      <c r="H1041" t="inlineStr">
        <is>
          <t>Vehicle, Fuel &amp; Travel (incl. tolls)</t>
        </is>
      </c>
      <c r="I1041" t="inlineStr">
        <is>
          <t>EXPENSE</t>
        </is>
      </c>
    </row>
    <row r="1042">
      <c r="A1042" s="4" t="n">
        <v>45615</v>
      </c>
      <c r="B1042" t="inlineStr">
        <is>
          <t>Capitec</t>
        </is>
      </c>
      <c r="C1042" t="inlineStr">
        <is>
          <t>POS Local Purchase KFC Shell Denver Johannesburg AUTH ID 467907</t>
        </is>
      </c>
      <c r="D1042" t="inlineStr">
        <is>
          <t>0000000000008213</t>
        </is>
      </c>
      <c r="E1042" s="5" t="n">
        <v>156.8</v>
      </c>
      <c r="G1042" s="5" t="n">
        <v>-48578.36</v>
      </c>
      <c r="H1042" t="inlineStr">
        <is>
          <t>Possible Personal / Drawings (flagged - not yet classified as business or personal)</t>
        </is>
      </c>
      <c r="I1042" t="inlineStr">
        <is>
          <t>DRAWINGS</t>
        </is>
      </c>
    </row>
    <row r="1043">
      <c r="A1043" s="4" t="n">
        <v>45615</v>
      </c>
      <c r="B1043" t="inlineStr">
        <is>
          <t>Capitec</t>
        </is>
      </c>
      <c r="C1043" t="inlineStr">
        <is>
          <t>Fuel Purchase SHELL ULTRA CITY Johannesburg AUTH ID 441822</t>
        </is>
      </c>
      <c r="D1043" t="inlineStr">
        <is>
          <t>0000000000008213</t>
        </is>
      </c>
      <c r="E1043" s="5" t="n">
        <v>335.3</v>
      </c>
      <c r="G1043" s="5" t="n">
        <v>-48913.66</v>
      </c>
      <c r="H1043" t="inlineStr">
        <is>
          <t>Vehicle, Fuel &amp; Travel (incl. tolls)</t>
        </is>
      </c>
      <c r="I1043" t="inlineStr">
        <is>
          <t>EXPENSE</t>
        </is>
      </c>
    </row>
    <row r="1044">
      <c r="A1044" s="4" t="n">
        <v>45616</v>
      </c>
      <c r="B1044" t="inlineStr">
        <is>
          <t>Capitec</t>
        </is>
      </c>
      <c r="C1044" t="inlineStr">
        <is>
          <t>Fuel Purchase BP TSAKANE BRAKPAN AUTH ID 748613</t>
        </is>
      </c>
      <c r="D1044" t="inlineStr">
        <is>
          <t>0000000000008213</t>
        </is>
      </c>
      <c r="E1044" s="5" t="n">
        <v>319.5</v>
      </c>
      <c r="G1044" s="5" t="n">
        <v>-49233.16</v>
      </c>
      <c r="H1044" t="inlineStr">
        <is>
          <t>Vehicle, Fuel &amp; Travel (incl. tolls)</t>
        </is>
      </c>
      <c r="I1044" t="inlineStr">
        <is>
          <t>EXPENSE</t>
        </is>
      </c>
    </row>
    <row r="1045">
      <c r="A1045" s="4" t="n">
        <v>45616</v>
      </c>
      <c r="B1045" t="inlineStr">
        <is>
          <t>Capitec</t>
        </is>
      </c>
      <c r="C1045" t="inlineStr">
        <is>
          <t>******006073** ** Dli Dli</t>
        </is>
      </c>
      <c r="D1045" t="inlineStr"/>
      <c r="E1045" s="5" t="n">
        <v>900</v>
      </c>
      <c r="G1045" s="5" t="n">
        <v>-50139.66</v>
      </c>
      <c r="H1045" t="inlineStr">
        <is>
          <t>Uncategorized (needs review)</t>
        </is>
      </c>
      <c r="I1045" t="inlineStr">
        <is>
          <t>UNCATEGORIZED</t>
        </is>
      </c>
    </row>
    <row r="1046">
      <c r="A1046" s="4" t="n">
        <v>45616</v>
      </c>
      <c r="B1046" t="inlineStr">
        <is>
          <t>Capitec</t>
        </is>
      </c>
      <c r="C1046" t="inlineStr">
        <is>
          <t>Bank Fee (transaction fee)</t>
        </is>
      </c>
      <c r="D1046" t="inlineStr"/>
      <c r="E1046" s="5" t="n">
        <v>6.5</v>
      </c>
      <c r="G1046" s="5" t="n">
        <v>-50139.66</v>
      </c>
      <c r="H1046" t="inlineStr">
        <is>
          <t>Bank Charges &amp; Interest</t>
        </is>
      </c>
      <c r="I1046" t="inlineStr">
        <is>
          <t>EXPENSE</t>
        </is>
      </c>
    </row>
    <row r="1047">
      <c r="A1047" s="4" t="n">
        <v>45616</v>
      </c>
      <c r="B1047" t="inlineStr">
        <is>
          <t>FNB</t>
        </is>
      </c>
      <c r="C1047" t="inlineStr">
        <is>
          <t>FNB App Prepaid Airtime</t>
        </is>
      </c>
      <c r="D1047" t="inlineStr">
        <is>
          <t>27813556826</t>
        </is>
      </c>
      <c r="E1047" s="5" t="n">
        <v>50</v>
      </c>
      <c r="G1047" s="5" t="n">
        <v>133.04</v>
      </c>
      <c r="H1047" t="inlineStr">
        <is>
          <t>Telecoms, IT &amp; Subscriptions</t>
        </is>
      </c>
      <c r="I1047" t="inlineStr">
        <is>
          <t>EXPENSE</t>
        </is>
      </c>
    </row>
    <row r="1048">
      <c r="A1048" s="4" t="n">
        <v>45617</v>
      </c>
      <c r="B1048" t="inlineStr">
        <is>
          <t>Capitec</t>
        </is>
      </c>
      <c r="C1048" t="inlineStr">
        <is>
          <t>Fuel Purchase ENGEN TSAKANE CORNER Brakpan AUTHID 067190</t>
        </is>
      </c>
      <c r="D1048" t="inlineStr">
        <is>
          <t>0000000000008213</t>
        </is>
      </c>
      <c r="E1048" s="5" t="n">
        <v>319.5</v>
      </c>
      <c r="G1048" s="5" t="n">
        <v>-50459.16</v>
      </c>
      <c r="H1048" t="inlineStr">
        <is>
          <t>Vehicle, Fuel &amp; Travel (incl. tolls)</t>
        </is>
      </c>
      <c r="I1048" t="inlineStr">
        <is>
          <t>EXPENSE</t>
        </is>
      </c>
    </row>
    <row r="1049">
      <c r="A1049" s="4" t="n">
        <v>45619</v>
      </c>
      <c r="B1049" t="inlineStr">
        <is>
          <t>Capitec</t>
        </is>
      </c>
      <c r="C1049" t="inlineStr">
        <is>
          <t>Fuel Purchase FLORA LAKE SERV STA FLORIDA AUTHID 427546</t>
        </is>
      </c>
      <c r="D1049" t="inlineStr">
        <is>
          <t>0000000000008213</t>
        </is>
      </c>
      <c r="E1049" s="5" t="n">
        <v>319.5</v>
      </c>
      <c r="G1049" s="5" t="n">
        <v>-50778.66</v>
      </c>
      <c r="H1049" t="inlineStr">
        <is>
          <t>Vehicle, Fuel &amp; Travel (incl. tolls)</t>
        </is>
      </c>
      <c r="I1049" t="inlineStr">
        <is>
          <t>EXPENSE</t>
        </is>
      </c>
    </row>
    <row r="1050">
      <c r="A1050" s="4" t="n">
        <v>45620</v>
      </c>
      <c r="B1050" t="inlineStr">
        <is>
          <t>Capitec</t>
        </is>
      </c>
      <c r="C1050" t="inlineStr">
        <is>
          <t>POS Local Purchase PAYSTACK CAPE TOWN AUTH ID 609439</t>
        </is>
      </c>
      <c r="D1050" t="inlineStr">
        <is>
          <t>0000000000008213</t>
        </is>
      </c>
      <c r="E1050" s="5" t="n">
        <v>299.99</v>
      </c>
      <c r="G1050" s="5" t="n">
        <v>-51078.65</v>
      </c>
      <c r="H1050" t="inlineStr">
        <is>
          <t>Uncategorized (needs review)</t>
        </is>
      </c>
      <c r="I1050" t="inlineStr">
        <is>
          <t>UNCATEGORIZED</t>
        </is>
      </c>
    </row>
    <row r="1051">
      <c r="A1051" s="4" t="n">
        <v>45621</v>
      </c>
      <c r="B1051" t="inlineStr">
        <is>
          <t>Capitec</t>
        </is>
      </c>
      <c r="C1051" t="inlineStr">
        <is>
          <t>Fuel Purchase ENGEN TSAKANE CORNER Brakpan AUTHID 991556</t>
        </is>
      </c>
      <c r="D1051" t="inlineStr">
        <is>
          <t>0000000000008213</t>
        </is>
      </c>
      <c r="E1051" s="5" t="n">
        <v>319.5</v>
      </c>
      <c r="G1051" s="5" t="n">
        <v>-51398.15</v>
      </c>
      <c r="H1051" t="inlineStr">
        <is>
          <t>Vehicle, Fuel &amp; Travel (incl. tolls)</t>
        </is>
      </c>
      <c r="I1051" t="inlineStr">
        <is>
          <t>EXPENSE</t>
        </is>
      </c>
    </row>
    <row r="1052">
      <c r="A1052" s="4" t="n">
        <v>45621</v>
      </c>
      <c r="B1052" t="inlineStr">
        <is>
          <t>Capitec</t>
        </is>
      </c>
      <c r="C1052" t="inlineStr">
        <is>
          <t>RTC Deposit LIT/23/SELOANE DLI</t>
        </is>
      </c>
      <c r="D1052" t="inlineStr"/>
      <c r="F1052" s="5" t="n">
        <v>5000</v>
      </c>
      <c r="G1052" s="5" t="n">
        <v>-46398.15</v>
      </c>
      <c r="H1052" t="inlineStr">
        <is>
          <t>Fee Income Received</t>
        </is>
      </c>
      <c r="I1052" t="inlineStr">
        <is>
          <t>INCOME</t>
        </is>
      </c>
    </row>
    <row r="1053">
      <c r="A1053" s="4" t="n">
        <v>45621</v>
      </c>
      <c r="B1053" t="inlineStr">
        <is>
          <t>Capitec</t>
        </is>
      </c>
      <c r="C1053" t="inlineStr">
        <is>
          <t>RTC Deposit LIT/23/KUBU</t>
        </is>
      </c>
      <c r="D1053" t="inlineStr"/>
      <c r="F1053" s="5" t="n">
        <v>10000</v>
      </c>
      <c r="G1053" s="5" t="n">
        <v>-36398.15</v>
      </c>
      <c r="H1053" t="inlineStr">
        <is>
          <t>Fee Income Received</t>
        </is>
      </c>
      <c r="I1053" t="inlineStr">
        <is>
          <t>INCOME</t>
        </is>
      </c>
    </row>
    <row r="1054">
      <c r="A1054" s="4" t="n">
        <v>45621</v>
      </c>
      <c r="B1054" t="inlineStr">
        <is>
          <t>Capitec</t>
        </is>
      </c>
      <c r="C1054" t="inlineStr">
        <is>
          <t>Backdated S/Debit NN RADZIVHONI DLI Sipend</t>
        </is>
      </c>
      <c r="D1054" t="inlineStr"/>
      <c r="E1054" s="5" t="n">
        <v>1500</v>
      </c>
      <c r="G1054" s="5" t="n">
        <v>-37899.15</v>
      </c>
      <c r="H1054" t="inlineStr">
        <is>
          <t>Salaries &amp; Staff Costs</t>
        </is>
      </c>
      <c r="I1054" t="inlineStr">
        <is>
          <t>EXPENSE</t>
        </is>
      </c>
    </row>
    <row r="1055">
      <c r="A1055" s="4" t="n">
        <v>45621</v>
      </c>
      <c r="B1055" t="inlineStr">
        <is>
          <t>Capitec</t>
        </is>
      </c>
      <c r="C1055" t="inlineStr">
        <is>
          <t>Bank Fee (transaction fee)</t>
        </is>
      </c>
      <c r="D1055" t="inlineStr"/>
      <c r="E1055" s="5" t="n">
        <v>1</v>
      </c>
      <c r="G1055" s="5" t="n">
        <v>-37899.15</v>
      </c>
      <c r="H1055" t="inlineStr">
        <is>
          <t>Bank Charges &amp; Interest</t>
        </is>
      </c>
      <c r="I1055" t="inlineStr">
        <is>
          <t>EXPENSE</t>
        </is>
      </c>
    </row>
    <row r="1056">
      <c r="A1056" s="4" t="n">
        <v>45621</v>
      </c>
      <c r="B1056" t="inlineStr">
        <is>
          <t>Capitec</t>
        </is>
      </c>
      <c r="C1056" t="inlineStr">
        <is>
          <t>Backdated S/Debit FK Dlamini Remunerat DLI REMUNERATION</t>
        </is>
      </c>
      <c r="D1056" t="inlineStr"/>
      <c r="E1056" s="5" t="n">
        <v>1500</v>
      </c>
      <c r="G1056" s="5" t="n">
        <v>-39400.15</v>
      </c>
      <c r="H1056" t="inlineStr">
        <is>
          <t>Salaries &amp; Staff Costs</t>
        </is>
      </c>
      <c r="I1056" t="inlineStr">
        <is>
          <t>EXPENSE</t>
        </is>
      </c>
    </row>
    <row r="1057">
      <c r="A1057" s="4" t="n">
        <v>45621</v>
      </c>
      <c r="B1057" t="inlineStr">
        <is>
          <t>Capitec</t>
        </is>
      </c>
      <c r="C1057" t="inlineStr">
        <is>
          <t>Bank Fee (transaction fee)</t>
        </is>
      </c>
      <c r="D1057" t="inlineStr"/>
      <c r="E1057" s="5" t="n">
        <v>1</v>
      </c>
      <c r="G1057" s="5" t="n">
        <v>-39400.15</v>
      </c>
      <c r="H1057" t="inlineStr">
        <is>
          <t>Bank Charges &amp; Interest</t>
        </is>
      </c>
      <c r="I1057" t="inlineStr">
        <is>
          <t>EXPENSE</t>
        </is>
      </c>
    </row>
    <row r="1058">
      <c r="A1058" s="4" t="n">
        <v>45621</v>
      </c>
      <c r="B1058" t="inlineStr">
        <is>
          <t>Capitec</t>
        </is>
      </c>
      <c r="C1058" t="inlineStr">
        <is>
          <t>Backdated S/Debit MN DLAMINI REMUNERATION DLI REMUNERATION</t>
        </is>
      </c>
      <c r="D1058" t="inlineStr"/>
      <c r="E1058" s="5" t="n">
        <v>7920</v>
      </c>
      <c r="G1058" s="5" t="n">
        <v>-47321.15</v>
      </c>
      <c r="H1058" t="inlineStr">
        <is>
          <t>Salaries &amp; Staff Costs</t>
        </is>
      </c>
      <c r="I1058" t="inlineStr">
        <is>
          <t>EXPENSE</t>
        </is>
      </c>
    </row>
    <row r="1059">
      <c r="A1059" s="4" t="n">
        <v>45621</v>
      </c>
      <c r="B1059" t="inlineStr">
        <is>
          <t>Capitec</t>
        </is>
      </c>
      <c r="C1059" t="inlineStr">
        <is>
          <t>Bank Fee (transaction fee)</t>
        </is>
      </c>
      <c r="D1059" t="inlineStr"/>
      <c r="E1059" s="5" t="n">
        <v>1</v>
      </c>
      <c r="G1059" s="5" t="n">
        <v>-47321.15</v>
      </c>
      <c r="H1059" t="inlineStr">
        <is>
          <t>Bank Charges &amp; Interest</t>
        </is>
      </c>
      <c r="I1059" t="inlineStr">
        <is>
          <t>EXPENSE</t>
        </is>
      </c>
    </row>
    <row r="1060">
      <c r="A1060" s="4" t="n">
        <v>45622</v>
      </c>
      <c r="B1060" t="inlineStr">
        <is>
          <t>Capitec</t>
        </is>
      </c>
      <c r="C1060" t="inlineStr">
        <is>
          <t>POS Local Purchase Pay Just Now 20306212 CLAREMONT AUTH ID 121256</t>
        </is>
      </c>
      <c r="D1060" t="inlineStr">
        <is>
          <t>0000000000001991</t>
        </is>
      </c>
      <c r="E1060" s="5" t="n">
        <v>904.4</v>
      </c>
      <c r="G1060" s="5" t="n">
        <v>-48225.55</v>
      </c>
      <c r="H1060" t="inlineStr">
        <is>
          <t>Uncategorized (needs review)</t>
        </is>
      </c>
      <c r="I1060" t="inlineStr">
        <is>
          <t>UNCATEGORIZED</t>
        </is>
      </c>
    </row>
    <row r="1061">
      <c r="A1061" s="4" t="n">
        <v>45623</v>
      </c>
      <c r="B1061" t="inlineStr">
        <is>
          <t>Capitec</t>
        </is>
      </c>
      <c r="C1061" t="inlineStr">
        <is>
          <t>POS Local Purchase Payflex SANDTON AUTH ID 632205</t>
        </is>
      </c>
      <c r="D1061" t="inlineStr">
        <is>
          <t>0000000000008213</t>
        </is>
      </c>
      <c r="E1061" s="5" t="n">
        <v>341.76</v>
      </c>
      <c r="G1061" s="5" t="n">
        <v>-48567.31</v>
      </c>
      <c r="H1061" t="inlineStr">
        <is>
          <t>Possible Personal / Drawings (flagged - not yet classified as business or personal)</t>
        </is>
      </c>
      <c r="I1061" t="inlineStr">
        <is>
          <t>DRAWINGS</t>
        </is>
      </c>
    </row>
    <row r="1062">
      <c r="A1062" s="4" t="n">
        <v>45623</v>
      </c>
      <c r="B1062" t="inlineStr">
        <is>
          <t>Capitec</t>
        </is>
      </c>
      <c r="C1062" t="inlineStr">
        <is>
          <t>POS Local Purchase Payflex SANDTON AUTH ID 011929</t>
        </is>
      </c>
      <c r="D1062" t="inlineStr">
        <is>
          <t>0000000000008213</t>
        </is>
      </c>
      <c r="E1062" s="5" t="n">
        <v>1455.66</v>
      </c>
      <c r="G1062" s="5" t="n">
        <v>-50022.97</v>
      </c>
      <c r="H1062" t="inlineStr">
        <is>
          <t>Possible Personal / Drawings (flagged - not yet classified as business or personal)</t>
        </is>
      </c>
      <c r="I1062" t="inlineStr">
        <is>
          <t>DRAWINGS</t>
        </is>
      </c>
    </row>
    <row r="1063">
      <c r="A1063" s="4" t="n">
        <v>45623</v>
      </c>
      <c r="B1063" t="inlineStr">
        <is>
          <t>Capitec</t>
        </is>
      </c>
      <c r="C1063" t="inlineStr">
        <is>
          <t>Inward EFT Credit LIT24/KELU</t>
        </is>
      </c>
      <c r="D1063" t="inlineStr"/>
      <c r="F1063" s="5" t="n">
        <v>8000</v>
      </c>
      <c r="G1063" s="5" t="n">
        <v>-42342.47</v>
      </c>
      <c r="H1063" t="inlineStr">
        <is>
          <t>Fee Income Received</t>
        </is>
      </c>
      <c r="I1063" t="inlineStr">
        <is>
          <t>INCOME</t>
        </is>
      </c>
    </row>
    <row r="1064">
      <c r="A1064" s="4" t="n">
        <v>45624</v>
      </c>
      <c r="B1064" t="inlineStr">
        <is>
          <t>Capitec</t>
        </is>
      </c>
      <c r="C1064" t="inlineStr">
        <is>
          <t>Fuel Purchase BP HEIDELBERG ROAD FC VLAKFONTEINAUTH ID 882327</t>
        </is>
      </c>
      <c r="D1064" t="inlineStr">
        <is>
          <t>0000000000008213</t>
        </is>
      </c>
      <c r="E1064" s="5" t="n">
        <v>319.5</v>
      </c>
      <c r="G1064" s="5" t="n">
        <v>-50342.47</v>
      </c>
      <c r="H1064" t="inlineStr">
        <is>
          <t>Vehicle, Fuel &amp; Travel (incl. tolls)</t>
        </is>
      </c>
      <c r="I1064" t="inlineStr">
        <is>
          <t>EXPENSE</t>
        </is>
      </c>
    </row>
    <row r="1065">
      <c r="A1065" s="4" t="n">
        <v>45624</v>
      </c>
      <c r="B1065" t="inlineStr">
        <is>
          <t>Capitec</t>
        </is>
      </c>
      <c r="C1065" t="inlineStr">
        <is>
          <t>POS Local Purchase Game JHB City JOHANNESBURG AUTH ID 609292</t>
        </is>
      </c>
      <c r="D1065" t="inlineStr">
        <is>
          <t>0000000000008213</t>
        </is>
      </c>
      <c r="E1065" s="5" t="n">
        <v>123.98</v>
      </c>
      <c r="G1065" s="5" t="n">
        <v>-42466.45</v>
      </c>
      <c r="H1065" t="inlineStr">
        <is>
          <t>Possible Personal / Drawings (flagged - not yet classified as business or personal)</t>
        </is>
      </c>
      <c r="I1065" t="inlineStr">
        <is>
          <t>DRAWINGS</t>
        </is>
      </c>
    </row>
    <row r="1066">
      <c r="A1066" s="4" t="n">
        <v>45624</v>
      </c>
      <c r="B1066" t="inlineStr">
        <is>
          <t>Capitec</t>
        </is>
      </c>
      <c r="C1066" t="inlineStr">
        <is>
          <t>Ret Cr Transfer J BALOYI</t>
        </is>
      </c>
      <c r="D1066" t="inlineStr"/>
      <c r="F1066" s="5" t="n">
        <v>6000</v>
      </c>
      <c r="G1066" s="5" t="n">
        <v>-36466.45</v>
      </c>
      <c r="H1066" t="inlineStr">
        <is>
          <t>Returned / Failed Payments (net nil, excluded)</t>
        </is>
      </c>
      <c r="I1066" t="inlineStr">
        <is>
          <t>RETURNED</t>
        </is>
      </c>
    </row>
    <row r="1067">
      <c r="A1067" s="4" t="n">
        <v>45624</v>
      </c>
      <c r="B1067" t="inlineStr">
        <is>
          <t>FNB</t>
        </is>
      </c>
      <c r="C1067" t="inlineStr">
        <is>
          <t>FNB App Prepaid Airtime</t>
        </is>
      </c>
      <c r="D1067" t="inlineStr">
        <is>
          <t>27813556826</t>
        </is>
      </c>
      <c r="E1067" s="5" t="n">
        <v>50</v>
      </c>
      <c r="G1067" s="5" t="n">
        <v>83.04000000000001</v>
      </c>
      <c r="H1067" t="inlineStr">
        <is>
          <t>Telecoms, IT &amp; Subscriptions</t>
        </is>
      </c>
      <c r="I1067" t="inlineStr">
        <is>
          <t>EXPENSE</t>
        </is>
      </c>
    </row>
    <row r="1068">
      <c r="A1068" s="4" t="n">
        <v>45624</v>
      </c>
      <c r="B1068" t="inlineStr">
        <is>
          <t>FNB</t>
        </is>
      </c>
      <c r="C1068" t="inlineStr">
        <is>
          <t>POS Purchase Gosforth Plaza *7363</t>
        </is>
      </c>
      <c r="D1068" t="inlineStr">
        <is>
          <t>485442</t>
        </is>
      </c>
      <c r="E1068" s="5" t="n">
        <v>15.5</v>
      </c>
      <c r="G1068" s="5" t="n">
        <v>67.54000000000001</v>
      </c>
      <c r="H1068" t="inlineStr">
        <is>
          <t>Vehicle, Fuel &amp; Travel (incl. tolls)</t>
        </is>
      </c>
      <c r="I1068" t="inlineStr">
        <is>
          <t>EXPENSE</t>
        </is>
      </c>
    </row>
    <row r="1069">
      <c r="A1069" s="4" t="n">
        <v>45625</v>
      </c>
      <c r="B1069" t="inlineStr">
        <is>
          <t>Capitec</t>
        </is>
      </c>
      <c r="C1069" t="inlineStr">
        <is>
          <t>POS Local Purchase HYPER MIDAS JHB AUTH ID 628214</t>
        </is>
      </c>
      <c r="D1069" t="inlineStr">
        <is>
          <t>0000000000008213</t>
        </is>
      </c>
      <c r="E1069" s="5" t="n">
        <v>120</v>
      </c>
      <c r="G1069" s="5" t="n">
        <v>-36586.45</v>
      </c>
      <c r="H1069" t="inlineStr">
        <is>
          <t>Vehicle, Fuel &amp; Travel (incl. tolls)</t>
        </is>
      </c>
      <c r="I1069" t="inlineStr">
        <is>
          <t>EXPENSE</t>
        </is>
      </c>
    </row>
    <row r="1070">
      <c r="A1070" s="4" t="n">
        <v>45625</v>
      </c>
      <c r="B1070" t="inlineStr">
        <is>
          <t>Capitec</t>
        </is>
      </c>
      <c r="C1070" t="inlineStr">
        <is>
          <t>Fuel Purchase BP M2 JOHANNESBURG AUTH ID 544765</t>
        </is>
      </c>
      <c r="D1070" t="inlineStr">
        <is>
          <t>0000000000008213</t>
        </is>
      </c>
      <c r="E1070" s="5" t="n">
        <v>1262.88</v>
      </c>
      <c r="G1070" s="5" t="n">
        <v>-37849.33</v>
      </c>
      <c r="H1070" t="inlineStr">
        <is>
          <t>Vehicle, Fuel &amp; Travel (incl. tolls)</t>
        </is>
      </c>
      <c r="I1070" t="inlineStr">
        <is>
          <t>EXPENSE</t>
        </is>
      </c>
    </row>
    <row r="1071">
      <c r="A1071" s="4" t="n">
        <v>45626</v>
      </c>
      <c r="B1071" t="inlineStr">
        <is>
          <t>Capitec</t>
        </is>
      </c>
      <c r="C1071" t="inlineStr">
        <is>
          <t>POS Local Purchase ROCCOMAMAS MELROSE ARC JohannesbuAUTH ID 646220</t>
        </is>
      </c>
      <c r="D1071" t="inlineStr">
        <is>
          <t>0000000000008213</t>
        </is>
      </c>
      <c r="E1071" s="5" t="n">
        <v>350</v>
      </c>
      <c r="G1071" s="5" t="n">
        <v>-38199.33</v>
      </c>
      <c r="H1071" t="inlineStr">
        <is>
          <t>Uncategorized (needs review)</t>
        </is>
      </c>
      <c r="I1071" t="inlineStr">
        <is>
          <t>UNCATEGORIZED</t>
        </is>
      </c>
    </row>
    <row r="1072">
      <c r="A1072" s="4" t="n">
        <v>45626</v>
      </c>
      <c r="B1072" t="inlineStr">
        <is>
          <t>Capitec</t>
        </is>
      </c>
      <c r="C1072" t="inlineStr">
        <is>
          <t>Debit Interest</t>
        </is>
      </c>
      <c r="D1072" t="inlineStr"/>
      <c r="E1072" s="5" t="n">
        <v>829.77</v>
      </c>
      <c r="G1072" s="5" t="n">
        <v>-39029.1</v>
      </c>
      <c r="H1072" t="inlineStr">
        <is>
          <t>Bank Charges &amp; Interest</t>
        </is>
      </c>
      <c r="I1072" t="inlineStr">
        <is>
          <t>EXPENSE</t>
        </is>
      </c>
    </row>
    <row r="1073">
      <c r="A1073" s="4" t="n">
        <v>45626</v>
      </c>
      <c r="B1073" t="inlineStr">
        <is>
          <t>Capitec</t>
        </is>
      </c>
      <c r="C1073" t="inlineStr">
        <is>
          <t>Monthly Service Fee CAPITEC BANK STAMP placeholder Date 01/12/2024 Account No. 1051597447 Statement No. 00006 Page: 4</t>
        </is>
      </c>
      <c r="D1073" t="inlineStr"/>
      <c r="E1073" s="5" t="n">
        <v>50</v>
      </c>
      <c r="G1073" s="5" t="n">
        <v>-39079.1</v>
      </c>
      <c r="H1073" t="inlineStr">
        <is>
          <t>Bank Charges &amp; Interest</t>
        </is>
      </c>
      <c r="I1073" t="inlineStr">
        <is>
          <t>EXPENSE</t>
        </is>
      </c>
    </row>
    <row r="1074">
      <c r="A1074" s="4" t="n">
        <v>45626</v>
      </c>
      <c r="B1074" t="inlineStr">
        <is>
          <t>FNB</t>
        </is>
      </c>
      <c r="C1074" t="inlineStr">
        <is>
          <t>B2B Collection</t>
        </is>
      </c>
      <c r="D1074" t="inlineStr"/>
      <c r="E1074" s="5" t="n">
        <v>718.34</v>
      </c>
      <c r="G1074" s="5" t="n">
        <v>-650.8</v>
      </c>
      <c r="H1074" t="inlineStr">
        <is>
          <t>Fee Income Received</t>
        </is>
      </c>
      <c r="I1074" t="inlineStr">
        <is>
          <t>INCOME</t>
        </is>
      </c>
    </row>
    <row r="1075">
      <c r="A1075" s="4" t="n">
        <v>45626</v>
      </c>
      <c r="B1075" t="inlineStr">
        <is>
          <t>FNB</t>
        </is>
      </c>
      <c r="C1075" t="inlineStr">
        <is>
          <t>Card Intl POS Unsuccess Declined Foreign Tr</t>
        </is>
      </c>
      <c r="D1075" t="inlineStr">
        <is>
          <t>4854422141927363</t>
        </is>
      </c>
      <c r="E1075" s="5" t="n">
        <v>6</v>
      </c>
      <c r="G1075" s="5" t="n">
        <v>-656.8</v>
      </c>
      <c r="H1075" t="inlineStr">
        <is>
          <t>Bank Charges &amp; Interest</t>
        </is>
      </c>
      <c r="I1075" t="inlineStr">
        <is>
          <t>EXPENSE</t>
        </is>
      </c>
    </row>
    <row r="1076">
      <c r="A1076" s="4" t="n">
        <v>45626</v>
      </c>
      <c r="B1076" t="inlineStr">
        <is>
          <t>FNB</t>
        </is>
      </c>
      <c r="C1076" t="inlineStr">
        <is>
          <t>Magtape Debit Telkommobi50635241101167242501</t>
        </is>
      </c>
      <c r="D1076" t="inlineStr"/>
      <c r="E1076" s="5" t="n">
        <v>641.8</v>
      </c>
      <c r="G1076" s="5" t="n">
        <v>-1298.6</v>
      </c>
      <c r="H1076" t="inlineStr">
        <is>
          <t>Telecoms, IT &amp; Subscriptions</t>
        </is>
      </c>
      <c r="I1076" t="inlineStr">
        <is>
          <t>EXPENSE</t>
        </is>
      </c>
    </row>
    <row r="1077">
      <c r="A1077" s="4" t="n">
        <v>45626</v>
      </c>
      <c r="B1077" t="inlineStr">
        <is>
          <t>FNB</t>
        </is>
      </c>
      <c r="C1077" t="inlineStr">
        <is>
          <t>VAT Charge Redirected From</t>
        </is>
      </c>
      <c r="D1077" t="inlineStr">
        <is>
          <t>62858407630</t>
        </is>
      </c>
      <c r="E1077" s="5" t="n">
        <v>21.47</v>
      </c>
      <c r="G1077" s="5" t="n">
        <v>-1320.07</v>
      </c>
      <c r="H1077" t="inlineStr">
        <is>
          <t>Bank Charges &amp; Interest</t>
        </is>
      </c>
      <c r="I1077" t="inlineStr">
        <is>
          <t>EXPENSE</t>
        </is>
      </c>
    </row>
    <row r="1078">
      <c r="A1078" s="4" t="n">
        <v>45626</v>
      </c>
      <c r="B1078" t="inlineStr">
        <is>
          <t>FNB</t>
        </is>
      </c>
      <c r="C1078" t="inlineStr">
        <is>
          <t>Magtape Unpaid Not Provided For</t>
        </is>
      </c>
      <c r="D1078" t="inlineStr"/>
      <c r="F1078" s="5" t="n">
        <v>718.34</v>
      </c>
      <c r="G1078" s="5" t="n">
        <v>-601.73</v>
      </c>
      <c r="H1078" t="inlineStr">
        <is>
          <t>Returned / Failed Payments (net nil, excluded)</t>
        </is>
      </c>
      <c r="I1078" t="inlineStr">
        <is>
          <t>RETURNED</t>
        </is>
      </c>
    </row>
    <row r="1079">
      <c r="A1079" s="4" t="n">
        <v>45626</v>
      </c>
      <c r="B1079" t="inlineStr">
        <is>
          <t>FNB</t>
        </is>
      </c>
      <c r="C1079" t="inlineStr">
        <is>
          <t>Unpaid No Funds 02</t>
        </is>
      </c>
      <c r="D1079" t="inlineStr"/>
      <c r="E1079" s="5" t="n">
        <v>6</v>
      </c>
      <c r="G1079" s="5" t="n">
        <v>-607.73</v>
      </c>
      <c r="H1079" t="inlineStr">
        <is>
          <t>Bank Charges &amp; Interest</t>
        </is>
      </c>
      <c r="I1079" t="inlineStr">
        <is>
          <t>EXPENSE</t>
        </is>
      </c>
    </row>
    <row r="1080">
      <c r="A1080" s="4" t="n">
        <v>45626</v>
      </c>
      <c r="B1080" t="inlineStr">
        <is>
          <t>FNB</t>
        </is>
      </c>
      <c r="C1080" t="inlineStr">
        <is>
          <t>Magtape Unpaid Not Provided For</t>
        </is>
      </c>
      <c r="D1080" t="inlineStr"/>
      <c r="F1080" s="5" t="n">
        <v>641.8</v>
      </c>
      <c r="G1080" s="5" t="n">
        <v>34.07</v>
      </c>
      <c r="H1080" t="inlineStr">
        <is>
          <t>Returned / Failed Payments (net nil, excluded)</t>
        </is>
      </c>
      <c r="I1080" t="inlineStr">
        <is>
          <t>RETURNED</t>
        </is>
      </c>
    </row>
    <row r="1081">
      <c r="A1081" s="4" t="n">
        <v>45626</v>
      </c>
      <c r="B1081" t="inlineStr">
        <is>
          <t>FNB</t>
        </is>
      </c>
      <c r="C1081" t="inlineStr">
        <is>
          <t>Unpaid No Funds 03</t>
        </is>
      </c>
      <c r="D1081" t="inlineStr"/>
      <c r="E1081" s="5" t="n">
        <v>6</v>
      </c>
      <c r="G1081" s="5" t="n">
        <v>28.07</v>
      </c>
      <c r="H1081" t="inlineStr">
        <is>
          <t>Bank Charges &amp; Interest</t>
        </is>
      </c>
      <c r="I1081" t="inlineStr">
        <is>
          <t>EXPENSE</t>
        </is>
      </c>
    </row>
    <row r="1082">
      <c r="A1082" s="4" t="n">
        <v>45628</v>
      </c>
      <c r="B1082" t="inlineStr">
        <is>
          <t>Capitec</t>
        </is>
      </c>
      <c r="C1082" t="inlineStr">
        <is>
          <t>POS Local Purchase BOOKING.COM AMSTERDAM AUTH ID 242 095</t>
        </is>
      </c>
      <c r="D1082" t="inlineStr">
        <is>
          <t>0000000000001991</t>
        </is>
      </c>
      <c r="E1082" s="5" t="n">
        <v>1000</v>
      </c>
      <c r="G1082" s="5" t="n">
        <v>-40079.1</v>
      </c>
      <c r="H1082" t="inlineStr">
        <is>
          <t>Uncategorized (needs review)</t>
        </is>
      </c>
      <c r="I1082" t="inlineStr">
        <is>
          <t>UNCATEGORIZED</t>
        </is>
      </c>
    </row>
    <row r="1083">
      <c r="A1083" s="4" t="n">
        <v>45628</v>
      </c>
      <c r="B1083" t="inlineStr">
        <is>
          <t>Capitec</t>
        </is>
      </c>
      <c r="C1083" t="inlineStr">
        <is>
          <t>******006073"* ** DLI FNB BUSINESS DLI CAPITEC BIZ</t>
        </is>
      </c>
      <c r="D1083" t="inlineStr"/>
      <c r="E1083" s="5" t="n">
        <v>2000</v>
      </c>
      <c r="G1083" s="5" t="n">
        <v>-42085.6</v>
      </c>
      <c r="H1083" t="inlineStr">
        <is>
          <t>Inter-account Transfer (Capitec&lt;-&gt;FNB, eliminated)</t>
        </is>
      </c>
      <c r="I1083" t="inlineStr">
        <is>
          <t>TRANSFER</t>
        </is>
      </c>
    </row>
    <row r="1084">
      <c r="A1084" s="4" t="n">
        <v>45628</v>
      </c>
      <c r="B1084" t="inlineStr">
        <is>
          <t>Capitec</t>
        </is>
      </c>
      <c r="C1084" t="inlineStr">
        <is>
          <t>Bank Fee (transaction fee)</t>
        </is>
      </c>
      <c r="D1084" t="inlineStr"/>
      <c r="E1084" s="5" t="n">
        <v>6.5</v>
      </c>
      <c r="G1084" s="5" t="n">
        <v>-42085.6</v>
      </c>
      <c r="H1084" t="inlineStr">
        <is>
          <t>Bank Charges &amp; Interest</t>
        </is>
      </c>
      <c r="I1084" t="inlineStr">
        <is>
          <t>EXPENSE</t>
        </is>
      </c>
    </row>
    <row r="1085">
      <c r="A1085" s="4" t="n">
        <v>45628</v>
      </c>
      <c r="B1085" t="inlineStr">
        <is>
          <t>FNB</t>
        </is>
      </c>
      <c r="C1085" t="inlineStr">
        <is>
          <t>Rtc Credit Dli Capitec Biz Q13Gzpww3P</t>
        </is>
      </c>
      <c r="D1085" t="inlineStr"/>
      <c r="F1085" s="5" t="n">
        <v>2000</v>
      </c>
      <c r="G1085" s="5" t="n">
        <v>2028.07</v>
      </c>
      <c r="H1085" t="inlineStr">
        <is>
          <t>Inter-account Transfer (Capitec&lt;-&gt;FNB, eliminated)</t>
        </is>
      </c>
      <c r="I1085" t="inlineStr">
        <is>
          <t>TRANSFER</t>
        </is>
      </c>
    </row>
    <row r="1086">
      <c r="A1086" s="4" t="n">
        <v>45628</v>
      </c>
      <c r="B1086" t="inlineStr">
        <is>
          <t>FNB</t>
        </is>
      </c>
      <c r="C1086" t="inlineStr">
        <is>
          <t>Card POS Unsuccessful F Declined Purch Tran</t>
        </is>
      </c>
      <c r="D1086" t="inlineStr">
        <is>
          <t>4854422141927363</t>
        </is>
      </c>
      <c r="E1086" s="5" t="n">
        <v>6</v>
      </c>
      <c r="G1086" s="5" t="n">
        <v>2022.07</v>
      </c>
      <c r="H1086" t="inlineStr">
        <is>
          <t>Bank Charges &amp; Interest</t>
        </is>
      </c>
      <c r="I1086" t="inlineStr">
        <is>
          <t>EXPENSE</t>
        </is>
      </c>
    </row>
    <row r="1087">
      <c r="A1087" s="4" t="n">
        <v>45628</v>
      </c>
      <c r="B1087" t="inlineStr">
        <is>
          <t>FNB</t>
        </is>
      </c>
      <c r="C1087" t="inlineStr">
        <is>
          <t>Card Intl POS Unsuccess Declined Foreign Tr</t>
        </is>
      </c>
      <c r="D1087" t="inlineStr">
        <is>
          <t>4854422141927363</t>
        </is>
      </c>
      <c r="E1087" s="5" t="n">
        <v>6</v>
      </c>
      <c r="G1087" s="5" t="n">
        <v>2016.07</v>
      </c>
      <c r="H1087" t="inlineStr">
        <is>
          <t>Bank Charges &amp; Interest</t>
        </is>
      </c>
      <c r="I1087" t="inlineStr">
        <is>
          <t>EXPENSE</t>
        </is>
      </c>
    </row>
    <row r="1088">
      <c r="A1088" s="4" t="n">
        <v>45628</v>
      </c>
      <c r="B1088" t="inlineStr">
        <is>
          <t>FNB</t>
        </is>
      </c>
      <c r="C1088" t="inlineStr">
        <is>
          <t>Magtape Debit Telkom Sa</t>
        </is>
      </c>
      <c r="D1088" t="inlineStr">
        <is>
          <t>139902546767561398</t>
        </is>
      </c>
      <c r="E1088" s="5" t="n">
        <v>99</v>
      </c>
      <c r="G1088" s="5" t="n">
        <v>1917.07</v>
      </c>
      <c r="H1088" t="inlineStr">
        <is>
          <t>Telecoms, IT &amp; Subscriptions</t>
        </is>
      </c>
      <c r="I1088" t="inlineStr">
        <is>
          <t>EXPENSE</t>
        </is>
      </c>
    </row>
    <row r="1089">
      <c r="A1089" s="4" t="n">
        <v>45628</v>
      </c>
      <c r="B1089" t="inlineStr">
        <is>
          <t>FNB</t>
        </is>
      </c>
      <c r="C1089" t="inlineStr">
        <is>
          <t>Magtape Debit Axxess Netcash</t>
        </is>
      </c>
      <c r="D1089" t="inlineStr">
        <is>
          <t>310791618</t>
        </is>
      </c>
      <c r="E1089" s="5" t="n">
        <v>199</v>
      </c>
      <c r="G1089" s="5" t="n">
        <v>1718.07</v>
      </c>
      <c r="H1089" t="inlineStr">
        <is>
          <t>Telecoms, IT &amp; Subscriptions</t>
        </is>
      </c>
      <c r="I1089" t="inlineStr">
        <is>
          <t>EXPENSE</t>
        </is>
      </c>
    </row>
    <row r="1090">
      <c r="A1090" s="4" t="n">
        <v>45629</v>
      </c>
      <c r="B1090" t="inlineStr">
        <is>
          <t>Capitec</t>
        </is>
      </c>
      <c r="C1090" t="inlineStr">
        <is>
          <t>POS Local Purchase WOOLWORTHS JOHANNESBURG AUTH ID 9 50174</t>
        </is>
      </c>
      <c r="D1090" t="inlineStr">
        <is>
          <t>0000000000008213</t>
        </is>
      </c>
      <c r="E1090" s="5" t="n">
        <v>277.98</v>
      </c>
      <c r="G1090" s="5" t="n">
        <v>-42363.58</v>
      </c>
      <c r="H1090" t="inlineStr">
        <is>
          <t>Possible Personal / Drawings (flagged - not yet classified as business or personal)</t>
        </is>
      </c>
      <c r="I1090" t="inlineStr">
        <is>
          <t>DRAWINGS</t>
        </is>
      </c>
    </row>
    <row r="1091">
      <c r="A1091" s="4" t="n">
        <v>45629</v>
      </c>
      <c r="B1091" t="inlineStr">
        <is>
          <t>Capitec</t>
        </is>
      </c>
      <c r="C1091" t="inlineStr">
        <is>
          <t>POS Local Purchase GRACE COSMETICS JOHANNESBURG AUTH ID 876910</t>
        </is>
      </c>
      <c r="D1091" t="inlineStr">
        <is>
          <t>0000000000008213</t>
        </is>
      </c>
      <c r="E1091" s="5" t="n">
        <v>94</v>
      </c>
      <c r="G1091" s="5" t="n">
        <v>-42457.58</v>
      </c>
      <c r="H1091" t="inlineStr">
        <is>
          <t>Uncategorized (needs review)</t>
        </is>
      </c>
      <c r="I1091" t="inlineStr">
        <is>
          <t>UNCATEGORIZED</t>
        </is>
      </c>
    </row>
    <row r="1092">
      <c r="A1092" s="4" t="n">
        <v>45629</v>
      </c>
      <c r="B1092" t="inlineStr">
        <is>
          <t>Capitec</t>
        </is>
      </c>
      <c r="C1092" t="inlineStr">
        <is>
          <t>ATM Withdrawal</t>
        </is>
      </c>
      <c r="D1092" t="inlineStr"/>
      <c r="E1092" s="5" t="n">
        <v>2250</v>
      </c>
      <c r="G1092" s="5" t="n">
        <v>-45562.48</v>
      </c>
      <c r="H1092" t="inlineStr">
        <is>
          <t>Possible Personal / Drawings (flagged - not yet classified as business or personal)</t>
        </is>
      </c>
      <c r="I1092" t="inlineStr">
        <is>
          <t>DRAWINGS</t>
        </is>
      </c>
    </row>
    <row r="1093">
      <c r="A1093" s="4" t="n">
        <v>45629</v>
      </c>
      <c r="B1093" t="inlineStr">
        <is>
          <t>Capitec</t>
        </is>
      </c>
      <c r="C1093" t="inlineStr">
        <is>
          <t>Bank Fee (transaction fee)</t>
        </is>
      </c>
      <c r="D1093" t="inlineStr"/>
      <c r="E1093" s="5" t="n">
        <v>30</v>
      </c>
      <c r="G1093" s="5" t="n">
        <v>-45562.48</v>
      </c>
      <c r="H1093" t="inlineStr">
        <is>
          <t>Bank Charges &amp; Interest</t>
        </is>
      </c>
      <c r="I1093" t="inlineStr">
        <is>
          <t>EXPENSE</t>
        </is>
      </c>
    </row>
    <row r="1094">
      <c r="A1094" s="4" t="n">
        <v>45629</v>
      </c>
      <c r="B1094" t="inlineStr">
        <is>
          <t>Capitec</t>
        </is>
      </c>
      <c r="C1094" t="inlineStr">
        <is>
          <t>Inward EFT Credit LIT24/KELU</t>
        </is>
      </c>
      <c r="D1094" t="inlineStr"/>
      <c r="F1094" s="5" t="n">
        <v>5400</v>
      </c>
      <c r="G1094" s="5" t="n">
        <v>-40162.48</v>
      </c>
      <c r="H1094" t="inlineStr">
        <is>
          <t>Fee Income Received</t>
        </is>
      </c>
      <c r="I1094" t="inlineStr">
        <is>
          <t>INCOME</t>
        </is>
      </c>
    </row>
    <row r="1095">
      <c r="A1095" s="4" t="n">
        <v>45629</v>
      </c>
      <c r="B1095" t="inlineStr">
        <is>
          <t>FNB</t>
        </is>
      </c>
      <c r="C1095" t="inlineStr">
        <is>
          <t>FNB App Transfer From Lit /24/Snkosi</t>
        </is>
      </c>
      <c r="D1095" t="inlineStr"/>
      <c r="F1095" s="5" t="n">
        <v>15000</v>
      </c>
      <c r="G1095" s="5" t="n">
        <v>16718.07</v>
      </c>
      <c r="H1095" t="inlineStr">
        <is>
          <t>Fee Income Received</t>
        </is>
      </c>
      <c r="I1095" t="inlineStr">
        <is>
          <t>INCOME</t>
        </is>
      </c>
    </row>
    <row r="1096">
      <c r="A1096" s="4" t="n">
        <v>45629</v>
      </c>
      <c r="B1096" t="inlineStr">
        <is>
          <t>FNB</t>
        </is>
      </c>
      <c r="C1096" t="inlineStr">
        <is>
          <t>B2B Collection</t>
        </is>
      </c>
      <c r="D1096" t="inlineStr"/>
      <c r="E1096" s="5" t="n">
        <v>718.34</v>
      </c>
      <c r="G1096" s="5" t="n">
        <v>15999.73</v>
      </c>
      <c r="H1096" t="inlineStr">
        <is>
          <t>Fee Income Received</t>
        </is>
      </c>
      <c r="I1096" t="inlineStr">
        <is>
          <t>INCOME</t>
        </is>
      </c>
    </row>
    <row r="1097">
      <c r="A1097" s="4" t="n">
        <v>45630</v>
      </c>
      <c r="B1097" t="inlineStr">
        <is>
          <t>Capitec</t>
        </is>
      </c>
      <c r="C1097" t="inlineStr">
        <is>
          <t>Outward EFT Clty property office 115 121542 To 198 765</t>
        </is>
      </c>
      <c r="D1097" t="inlineStr">
        <is>
          <t>1633345378</t>
        </is>
      </c>
      <c r="E1097" s="5" t="n">
        <v>8200</v>
      </c>
      <c r="G1097" s="5" t="n">
        <v>-48594.48</v>
      </c>
      <c r="H1097" t="inlineStr">
        <is>
          <t>Property &amp; Municipal Payments</t>
        </is>
      </c>
      <c r="I1097" t="inlineStr">
        <is>
          <t>EXPENSE</t>
        </is>
      </c>
    </row>
    <row r="1098">
      <c r="A1098" s="4" t="n">
        <v>45630</v>
      </c>
      <c r="B1098" t="inlineStr">
        <is>
          <t>Capitec</t>
        </is>
      </c>
      <c r="C1098" t="inlineStr">
        <is>
          <t>Bank Fee (transaction fee)</t>
        </is>
      </c>
      <c r="D1098" t="inlineStr"/>
      <c r="E1098" s="5" t="n">
        <v>2</v>
      </c>
      <c r="G1098" s="5" t="n">
        <v>-48594.48</v>
      </c>
      <c r="H1098" t="inlineStr">
        <is>
          <t>Bank Charges &amp; Interest</t>
        </is>
      </c>
      <c r="I1098" t="inlineStr">
        <is>
          <t>EXPENSE</t>
        </is>
      </c>
    </row>
    <row r="1099">
      <c r="A1099" s="4" t="n">
        <v>45630</v>
      </c>
      <c r="B1099" t="inlineStr">
        <is>
          <t>Capitec</t>
        </is>
      </c>
      <c r="C1099" t="inlineStr">
        <is>
          <t>******006073"* ** SONNYS AUTO AIRCON LB83YKGP</t>
        </is>
      </c>
      <c r="D1099" t="inlineStr"/>
      <c r="E1099" s="5" t="n">
        <v>450</v>
      </c>
      <c r="G1099" s="5" t="n">
        <v>-49050.98</v>
      </c>
      <c r="H1099" t="inlineStr">
        <is>
          <t>Uncategorized (needs review)</t>
        </is>
      </c>
      <c r="I1099" t="inlineStr">
        <is>
          <t>UNCATEGORIZED</t>
        </is>
      </c>
    </row>
    <row r="1100">
      <c r="A1100" s="4" t="n">
        <v>45630</v>
      </c>
      <c r="B1100" t="inlineStr">
        <is>
          <t>Capitec</t>
        </is>
      </c>
      <c r="C1100" t="inlineStr">
        <is>
          <t>Bank Fee (transaction fee)</t>
        </is>
      </c>
      <c r="D1100" t="inlineStr"/>
      <c r="E1100" s="5" t="n">
        <v>6.5</v>
      </c>
      <c r="G1100" s="5" t="n">
        <v>-49050.98</v>
      </c>
      <c r="H1100" t="inlineStr">
        <is>
          <t>Bank Charges &amp; Interest</t>
        </is>
      </c>
      <c r="I1100" t="inlineStr">
        <is>
          <t>EXPENSE</t>
        </is>
      </c>
    </row>
    <row r="1101">
      <c r="A1101" s="4" t="n">
        <v>45630</v>
      </c>
      <c r="B1101" t="inlineStr">
        <is>
          <t>Capitec</t>
        </is>
      </c>
      <c r="C1101" t="inlineStr">
        <is>
          <t>Backdated S/Debit Tsakane Rent Dlamini Legal Inc</t>
        </is>
      </c>
      <c r="D1101" t="inlineStr"/>
      <c r="E1101" s="5" t="n">
        <v>1700</v>
      </c>
      <c r="G1101" s="5" t="n">
        <v>-50751.98</v>
      </c>
      <c r="H1101" t="inlineStr">
        <is>
          <t>Rent Expense</t>
        </is>
      </c>
      <c r="I1101" t="inlineStr">
        <is>
          <t>EXPENSE</t>
        </is>
      </c>
    </row>
    <row r="1102">
      <c r="A1102" s="4" t="n">
        <v>45630</v>
      </c>
      <c r="B1102" t="inlineStr">
        <is>
          <t>Capitec</t>
        </is>
      </c>
      <c r="C1102" t="inlineStr">
        <is>
          <t>Bank Fee (transaction fee)</t>
        </is>
      </c>
      <c r="D1102" t="inlineStr"/>
      <c r="E1102" s="5" t="n">
        <v>1</v>
      </c>
      <c r="G1102" s="5" t="n">
        <v>-50751.98</v>
      </c>
      <c r="H1102" t="inlineStr">
        <is>
          <t>Bank Charges &amp; Interest</t>
        </is>
      </c>
      <c r="I1102" t="inlineStr">
        <is>
          <t>EXPENSE</t>
        </is>
      </c>
    </row>
    <row r="1103">
      <c r="A1103" s="4" t="n">
        <v>45630</v>
      </c>
      <c r="B1103" t="inlineStr">
        <is>
          <t>FNB</t>
        </is>
      </c>
      <c r="C1103" t="inlineStr">
        <is>
          <t>FNB App Payment To Lit/23Hamunjo N2466316</t>
        </is>
      </c>
      <c r="D1103" t="inlineStr"/>
      <c r="E1103" s="5" t="n">
        <v>2547.46</v>
      </c>
      <c r="G1103" s="5" t="n">
        <v>13452.27</v>
      </c>
      <c r="H1103" t="inlineStr">
        <is>
          <t>Legal Disbursements &amp; Counsel Fees (Sheriff/Advocate/LPC/RAF/Conveyancer)</t>
        </is>
      </c>
      <c r="I1103" t="inlineStr">
        <is>
          <t>EXPENSE</t>
        </is>
      </c>
    </row>
    <row r="1104">
      <c r="A1104" s="4" t="n">
        <v>45630</v>
      </c>
      <c r="B1104" t="inlineStr">
        <is>
          <t>FNB</t>
        </is>
      </c>
      <c r="C1104" t="inlineStr">
        <is>
          <t>FNB App Payment To Lit/23Hamunjo N2466318</t>
        </is>
      </c>
      <c r="D1104" t="inlineStr"/>
      <c r="E1104" s="5" t="n">
        <v>1015.92</v>
      </c>
      <c r="G1104" s="5" t="n">
        <v>12436.35</v>
      </c>
      <c r="H1104" t="inlineStr">
        <is>
          <t>Legal Disbursements &amp; Counsel Fees (Sheriff/Advocate/LPC/RAF/Conveyancer)</t>
        </is>
      </c>
      <c r="I1104" t="inlineStr">
        <is>
          <t>EXPENSE</t>
        </is>
      </c>
    </row>
    <row r="1105">
      <c r="A1105" s="4" t="n">
        <v>45630</v>
      </c>
      <c r="B1105" t="inlineStr">
        <is>
          <t>FNB</t>
        </is>
      </c>
      <c r="C1105" t="inlineStr">
        <is>
          <t>POS Purchase 71.99 Google Youtub *7363</t>
        </is>
      </c>
      <c r="D1105" t="inlineStr">
        <is>
          <t>485442</t>
        </is>
      </c>
      <c r="E1105" s="5" t="n">
        <v>71.98999999999999</v>
      </c>
      <c r="G1105" s="5" t="n">
        <v>12364.36</v>
      </c>
      <c r="H1105" t="inlineStr">
        <is>
          <t>Telecoms, IT &amp; Subscriptions</t>
        </is>
      </c>
      <c r="I1105" t="inlineStr">
        <is>
          <t>EXPENSE</t>
        </is>
      </c>
    </row>
    <row r="1106">
      <c r="A1106" s="4" t="n">
        <v>45631</v>
      </c>
      <c r="B1106" t="inlineStr">
        <is>
          <t>Capitec</t>
        </is>
      </c>
      <c r="C1106" t="inlineStr">
        <is>
          <t>POS Local Purchase ROMANS PIZZA GHANDI SQUAR JOHANNE AUTH ID 048305</t>
        </is>
      </c>
      <c r="D1106" t="inlineStr">
        <is>
          <t>0000000000008213</t>
        </is>
      </c>
      <c r="E1106" s="5" t="n">
        <v>199.9</v>
      </c>
      <c r="G1106" s="5" t="n">
        <v>-42657.48</v>
      </c>
      <c r="H1106" t="inlineStr">
        <is>
          <t>Uncategorized (needs review)</t>
        </is>
      </c>
      <c r="I1106" t="inlineStr">
        <is>
          <t>UNCATEGORIZED</t>
        </is>
      </c>
    </row>
    <row r="1107">
      <c r="A1107" s="4" t="n">
        <v>45631</v>
      </c>
      <c r="B1107" t="inlineStr">
        <is>
          <t>Capitec</t>
        </is>
      </c>
      <c r="C1107" t="inlineStr">
        <is>
          <t>POS Local Purchase Rain BRYANSTON AUTH ID 345410</t>
        </is>
      </c>
      <c r="D1107" t="inlineStr">
        <is>
          <t>0000000000001991</t>
        </is>
      </c>
      <c r="E1107" s="5" t="n">
        <v>625</v>
      </c>
      <c r="G1107" s="5" t="n">
        <v>-43282.48</v>
      </c>
      <c r="H1107" t="inlineStr">
        <is>
          <t>Telecoms, IT &amp; Subscriptions</t>
        </is>
      </c>
      <c r="I1107" t="inlineStr">
        <is>
          <t>EXPENSE</t>
        </is>
      </c>
    </row>
    <row r="1108">
      <c r="A1108" s="4" t="n">
        <v>45631</v>
      </c>
      <c r="B1108" t="inlineStr">
        <is>
          <t>Capitec</t>
        </is>
      </c>
      <c r="C1108" t="inlineStr">
        <is>
          <t>POS Local Purchase Yoco Johannesburg AUTH ID 026838</t>
        </is>
      </c>
      <c r="D1108" t="inlineStr">
        <is>
          <t>0000000000008213</t>
        </is>
      </c>
      <c r="E1108" s="5" t="n">
        <v>170</v>
      </c>
      <c r="G1108" s="5" t="n">
        <v>-40332.48</v>
      </c>
      <c r="H1108" t="inlineStr">
        <is>
          <t>Uncategorized (needs review)</t>
        </is>
      </c>
      <c r="I1108" t="inlineStr">
        <is>
          <t>UNCATEGORIZED</t>
        </is>
      </c>
    </row>
    <row r="1109">
      <c r="A1109" s="4" t="n">
        <v>45631</v>
      </c>
      <c r="B1109" t="inlineStr">
        <is>
          <t>Capitec</t>
        </is>
      </c>
      <c r="C1109" t="inlineStr">
        <is>
          <t>POS Local Purchase Yoco Johannesburg AUTH ID 144383</t>
        </is>
      </c>
      <c r="D1109" t="inlineStr">
        <is>
          <t>0000000000008213</t>
        </is>
      </c>
      <c r="E1109" s="5" t="n">
        <v>60</v>
      </c>
      <c r="G1109" s="5" t="n">
        <v>-40392.48</v>
      </c>
      <c r="H1109" t="inlineStr">
        <is>
          <t>Uncategorized (needs review)</t>
        </is>
      </c>
      <c r="I1109" t="inlineStr">
        <is>
          <t>UNCATEGORIZED</t>
        </is>
      </c>
    </row>
    <row r="1110">
      <c r="A1110" s="4" t="n">
        <v>45631</v>
      </c>
      <c r="B1110" t="inlineStr">
        <is>
          <t>Capitec</t>
        </is>
      </c>
      <c r="C1110" t="inlineStr">
        <is>
          <t>Deposit Transfer Reversal of Overdraft Renewal Fee</t>
        </is>
      </c>
      <c r="D1110" t="inlineStr"/>
      <c r="F1110" s="5" t="n">
        <v>1826</v>
      </c>
      <c r="G1110" s="5" t="n">
        <v>-49025.38</v>
      </c>
      <c r="H1110" t="inlineStr">
        <is>
          <t>Fee Income Received</t>
        </is>
      </c>
      <c r="I1110" t="inlineStr">
        <is>
          <t>INCOME</t>
        </is>
      </c>
    </row>
    <row r="1111">
      <c r="A1111" s="4" t="n">
        <v>45631</v>
      </c>
      <c r="B1111" t="inlineStr">
        <is>
          <t>Capitec</t>
        </is>
      </c>
      <c r="C1111" t="inlineStr">
        <is>
          <t>Deposit Transfer</t>
        </is>
      </c>
      <c r="D1111" t="inlineStr"/>
      <c r="E1111" s="5" t="n">
        <v>69</v>
      </c>
      <c r="G1111" s="5" t="n">
        <v>-49094.38</v>
      </c>
      <c r="H1111" t="inlineStr">
        <is>
          <t>Fee Income Received</t>
        </is>
      </c>
      <c r="I1111" t="inlineStr">
        <is>
          <t>INCOME</t>
        </is>
      </c>
    </row>
    <row r="1112">
      <c r="A1112" s="4" t="n">
        <v>45631</v>
      </c>
      <c r="B1112" t="inlineStr">
        <is>
          <t>FNB</t>
        </is>
      </c>
      <c r="C1112" t="inlineStr">
        <is>
          <t>FNB App Payment To Dlamini Emergency Pre4779</t>
        </is>
      </c>
      <c r="D1112" t="inlineStr"/>
      <c r="E1112" s="5" t="n">
        <v>288.4</v>
      </c>
      <c r="G1112" s="5" t="n">
        <v>12075.96</v>
      </c>
      <c r="H1112" t="inlineStr">
        <is>
          <t>Uncategorized (needs review)</t>
        </is>
      </c>
      <c r="I1112" t="inlineStr">
        <is>
          <t>UNCATEGORIZED</t>
        </is>
      </c>
    </row>
    <row r="1113">
      <c r="A1113" s="4" t="n">
        <v>45631</v>
      </c>
      <c r="B1113" t="inlineStr">
        <is>
          <t>FNB</t>
        </is>
      </c>
      <c r="C1113" t="inlineStr">
        <is>
          <t>FNB App Rtc Pmt To Adv Dladla Dlamini Legal Inc</t>
        </is>
      </c>
      <c r="D1113" t="inlineStr"/>
      <c r="E1113" s="5" t="n">
        <v>2200</v>
      </c>
      <c r="G1113" s="5" t="n">
        <v>9875.959999999999</v>
      </c>
      <c r="H1113" t="inlineStr">
        <is>
          <t>Legal Disbursements &amp; Counsel Fees (Sheriff/Advocate/LPC/RAF/Conveyancer)</t>
        </is>
      </c>
      <c r="I1113" t="inlineStr">
        <is>
          <t>EXPENSE</t>
        </is>
      </c>
    </row>
    <row r="1114">
      <c r="A1114" s="4" t="n">
        <v>45631</v>
      </c>
      <c r="B1114" t="inlineStr">
        <is>
          <t>FNB</t>
        </is>
      </c>
      <c r="C1114" t="inlineStr">
        <is>
          <t>ATM Cash Ssdncr 8 *7363</t>
        </is>
      </c>
      <c r="D1114" t="inlineStr">
        <is>
          <t>485442</t>
        </is>
      </c>
      <c r="E1114" s="5" t="n">
        <v>350</v>
      </c>
      <c r="G1114" s="5" t="n">
        <v>9525.959999999999</v>
      </c>
      <c r="H1114" t="inlineStr">
        <is>
          <t>Possible Personal / Drawings (flagged - not yet classified as business or personal)</t>
        </is>
      </c>
      <c r="I1114" t="inlineStr">
        <is>
          <t>DRAWINGS</t>
        </is>
      </c>
    </row>
    <row r="1115">
      <c r="A1115" s="4" t="n">
        <v>45632</v>
      </c>
      <c r="B1115" t="inlineStr">
        <is>
          <t>Capitec</t>
        </is>
      </c>
      <c r="C1115" t="inlineStr">
        <is>
          <t>POS Local Purchase Louis Pasteur Medical CEN PRETORI AUTH ID 419725</t>
        </is>
      </c>
      <c r="D1115" t="inlineStr">
        <is>
          <t>0000000000008213</t>
        </is>
      </c>
      <c r="E1115" s="5" t="n">
        <v>25</v>
      </c>
      <c r="G1115" s="5" t="n">
        <v>-50776.98</v>
      </c>
      <c r="H1115" t="inlineStr">
        <is>
          <t>Uncategorized (needs review)</t>
        </is>
      </c>
      <c r="I1115" t="inlineStr">
        <is>
          <t>UNCATEGORIZED</t>
        </is>
      </c>
    </row>
    <row r="1116">
      <c r="A1116" s="4" t="n">
        <v>45632</v>
      </c>
      <c r="B1116" t="inlineStr">
        <is>
          <t>Capitec</t>
        </is>
      </c>
      <c r="C1116" t="inlineStr">
        <is>
          <t>POS Local Purchase Prinsman Place HATFIELDICAB AUTH ID 118159</t>
        </is>
      </c>
      <c r="D1116" t="inlineStr">
        <is>
          <t>0000000000008213</t>
        </is>
      </c>
      <c r="E1116" s="5" t="n">
        <v>20</v>
      </c>
      <c r="G1116" s="5" t="n">
        <v>-50796.98</v>
      </c>
      <c r="H1116" t="inlineStr">
        <is>
          <t>Uncategorized (needs review)</t>
        </is>
      </c>
      <c r="I1116" t="inlineStr">
        <is>
          <t>UNCATEGORIZED</t>
        </is>
      </c>
    </row>
    <row r="1117">
      <c r="A1117" s="4" t="n">
        <v>45632</v>
      </c>
      <c r="B1117" t="inlineStr">
        <is>
          <t>Capitec</t>
        </is>
      </c>
      <c r="C1117" t="inlineStr">
        <is>
          <t>POS Local Purchase POSTNET LIFESTYLE CENTRE CENTURI AUTH ID 497535 a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 SP46669) and registered credit provider (NCRCP13). 29/01/2025 bemeScheanctbe Date 01/01/2025 Contact 0860 309 250 for verification Account No. 1051597447 Statement No. 00007 Page: 000002 toe | owe | amine ||| Ak |B</t>
        </is>
      </c>
      <c r="D1117" t="inlineStr">
        <is>
          <t>0000000000008213</t>
        </is>
      </c>
      <c r="E1117" s="5" t="n">
        <v>54.4</v>
      </c>
      <c r="G1117" s="5" t="n">
        <v>-50851.38</v>
      </c>
      <c r="H1117" t="inlineStr">
        <is>
          <t>Uncategorized (needs review)</t>
        </is>
      </c>
      <c r="I1117" t="inlineStr">
        <is>
          <t>UNCATEGORIZED</t>
        </is>
      </c>
    </row>
    <row r="1118">
      <c r="A1118" s="4" t="n">
        <v>45632</v>
      </c>
      <c r="B1118" t="inlineStr">
        <is>
          <t>FNB</t>
        </is>
      </c>
      <c r="C1118" t="inlineStr">
        <is>
          <t>POS Purchase Sanral Tch *7363</t>
        </is>
      </c>
      <c r="D1118" t="inlineStr">
        <is>
          <t>485442</t>
        </is>
      </c>
      <c r="E1118" s="5" t="n">
        <v>50</v>
      </c>
      <c r="G1118" s="5" t="n">
        <v>9475.959999999999</v>
      </c>
      <c r="H1118" t="inlineStr">
        <is>
          <t>Vehicle, Fuel &amp; Travel (incl. tolls)</t>
        </is>
      </c>
      <c r="I1118" t="inlineStr">
        <is>
          <t>EXPENSE</t>
        </is>
      </c>
    </row>
    <row r="1119">
      <c r="A1119" s="4" t="n">
        <v>45632</v>
      </c>
      <c r="B1119" t="inlineStr">
        <is>
          <t>FNB</t>
        </is>
      </c>
      <c r="C1119" t="inlineStr">
        <is>
          <t>POS Purchase Sanral Tch *7363</t>
        </is>
      </c>
      <c r="D1119" t="inlineStr">
        <is>
          <t>485442</t>
        </is>
      </c>
      <c r="E1119" s="5" t="n">
        <v>800</v>
      </c>
      <c r="G1119" s="5" t="n">
        <v>8675.959999999999</v>
      </c>
      <c r="H1119" t="inlineStr">
        <is>
          <t>Vehicle, Fuel &amp; Travel (incl. tolls)</t>
        </is>
      </c>
      <c r="I1119" t="inlineStr">
        <is>
          <t>EXPENSE</t>
        </is>
      </c>
    </row>
    <row r="1120">
      <c r="A1120" s="4" t="n">
        <v>45633</v>
      </c>
      <c r="B1120" t="inlineStr">
        <is>
          <t>Capitec</t>
        </is>
      </c>
      <c r="C1120" t="inlineStr">
        <is>
          <t>POS Local Purchase Game JHB City JOHANNESBURG AUTH | D 170880</t>
        </is>
      </c>
      <c r="D1120" t="inlineStr">
        <is>
          <t>0000000000008213</t>
        </is>
      </c>
      <c r="E1120" s="5" t="n">
        <v>133.97</v>
      </c>
      <c r="G1120" s="5" t="n">
        <v>-49228.35</v>
      </c>
      <c r="H1120" t="inlineStr">
        <is>
          <t>Possible Personal / Drawings (flagged - not yet classified as business or personal)</t>
        </is>
      </c>
      <c r="I1120" t="inlineStr">
        <is>
          <t>DRAWINGS</t>
        </is>
      </c>
    </row>
    <row r="1121">
      <c r="A1121" s="4" t="n">
        <v>45633</v>
      </c>
      <c r="B1121" t="inlineStr">
        <is>
          <t>Capitec</t>
        </is>
      </c>
      <c r="C1121" t="inlineStr">
        <is>
          <t>POS Local Purchase Spar Ghandi Gauteng Sout AUTH ID 009686</t>
        </is>
      </c>
      <c r="D1121" t="inlineStr">
        <is>
          <t>0000000000008213</t>
        </is>
      </c>
      <c r="E1121" s="5" t="n">
        <v>26.1</v>
      </c>
      <c r="G1121" s="5" t="n">
        <v>-49254.45</v>
      </c>
      <c r="H1121" t="inlineStr">
        <is>
          <t>Possible Personal / Drawings (flagged - not yet classified as business or personal)</t>
        </is>
      </c>
      <c r="I1121" t="inlineStr">
        <is>
          <t>DRAWINGS</t>
        </is>
      </c>
    </row>
    <row r="1122">
      <c r="A1122" s="4" t="n">
        <v>45633</v>
      </c>
      <c r="B1122" t="inlineStr">
        <is>
          <t>FNB</t>
        </is>
      </c>
      <c r="C1122" t="inlineStr">
        <is>
          <t>ATM Cash 485442*7363</t>
        </is>
      </c>
      <c r="D1122" t="inlineStr">
        <is>
          <t>06219076</t>
        </is>
      </c>
      <c r="E1122" s="5" t="n">
        <v>3000</v>
      </c>
      <c r="G1122" s="5" t="n">
        <v>5675.96</v>
      </c>
      <c r="H1122" t="inlineStr">
        <is>
          <t>Possible Personal / Drawings (flagged - not yet classified as business or personal)</t>
        </is>
      </c>
      <c r="I1122" t="inlineStr">
        <is>
          <t>DRAWINGS</t>
        </is>
      </c>
    </row>
    <row r="1123">
      <c r="A1123" s="4" t="n">
        <v>45633</v>
      </c>
      <c r="B1123" t="inlineStr">
        <is>
          <t>FNB</t>
        </is>
      </c>
      <c r="C1123" t="inlineStr">
        <is>
          <t>POS Purchase Flw*Uber Trips *7363</t>
        </is>
      </c>
      <c r="D1123" t="inlineStr">
        <is>
          <t>485442</t>
        </is>
      </c>
      <c r="E1123" s="5" t="n">
        <v>38</v>
      </c>
      <c r="G1123" s="5" t="n">
        <v>5637.96</v>
      </c>
      <c r="H1123" t="inlineStr">
        <is>
          <t>Possible Personal / Drawings (flagged - not yet classified as business or personal)</t>
        </is>
      </c>
      <c r="I1123" t="inlineStr">
        <is>
          <t>DRAWINGS</t>
        </is>
      </c>
    </row>
    <row r="1124">
      <c r="A1124" s="4" t="n">
        <v>45633</v>
      </c>
      <c r="B1124" t="inlineStr">
        <is>
          <t>FNB</t>
        </is>
      </c>
      <c r="C1124" t="inlineStr">
        <is>
          <t>POS Purchase Flw*Uber Trips *7363</t>
        </is>
      </c>
      <c r="D1124" t="inlineStr">
        <is>
          <t>485442</t>
        </is>
      </c>
      <c r="E1124" s="5" t="n">
        <v>38</v>
      </c>
      <c r="G1124" s="5" t="n">
        <v>5599.96</v>
      </c>
      <c r="H1124" t="inlineStr">
        <is>
          <t>Possible Personal / Drawings (flagged - not yet classified as business or personal)</t>
        </is>
      </c>
      <c r="I1124" t="inlineStr">
        <is>
          <t>DRAWINGS</t>
        </is>
      </c>
    </row>
    <row r="1125">
      <c r="A1125" s="4" t="n">
        <v>45633</v>
      </c>
      <c r="B1125" t="inlineStr">
        <is>
          <t>FNB</t>
        </is>
      </c>
      <c r="C1125" t="inlineStr">
        <is>
          <t>Fuel Purchase Engen Tsakane Corne *7363</t>
        </is>
      </c>
      <c r="D1125" t="inlineStr">
        <is>
          <t>485442</t>
        </is>
      </c>
      <c r="E1125" s="5" t="n">
        <v>322.05</v>
      </c>
      <c r="G1125" s="5" t="n">
        <v>5277.91</v>
      </c>
      <c r="H1125" t="inlineStr">
        <is>
          <t>Vehicle, Fuel &amp; Travel (incl. tolls)</t>
        </is>
      </c>
      <c r="I1125" t="inlineStr">
        <is>
          <t>EXPENSE</t>
        </is>
      </c>
    </row>
    <row r="1126">
      <c r="A1126" s="4" t="n">
        <v>45633</v>
      </c>
      <c r="B1126" t="inlineStr">
        <is>
          <t>FNB</t>
        </is>
      </c>
      <c r="C1126" t="inlineStr">
        <is>
          <t>Penalty Interest</t>
        </is>
      </c>
      <c r="D1126" t="inlineStr"/>
      <c r="E1126" s="5" t="n">
        <v>0.22</v>
      </c>
      <c r="G1126" s="5" t="n">
        <v>5277.69</v>
      </c>
      <c r="H1126" t="inlineStr">
        <is>
          <t>Bank Charges &amp; Interest</t>
        </is>
      </c>
      <c r="I1126" t="inlineStr">
        <is>
          <t>EXPENSE</t>
        </is>
      </c>
    </row>
    <row r="1127">
      <c r="A1127" s="4" t="n">
        <v>45633</v>
      </c>
      <c r="B1127" t="inlineStr">
        <is>
          <t>FNB</t>
        </is>
      </c>
      <c r="C1127" t="inlineStr">
        <is>
          <t>Account Fee</t>
        </is>
      </c>
      <c r="D1127" t="inlineStr"/>
      <c r="E1127" s="5" t="n">
        <v>330</v>
      </c>
      <c r="G1127" s="5" t="n">
        <v>4947.69</v>
      </c>
      <c r="H1127" t="inlineStr">
        <is>
          <t>Bank Charges &amp; Interest</t>
        </is>
      </c>
      <c r="I1127" t="inlineStr">
        <is>
          <t>EXPENSE</t>
        </is>
      </c>
    </row>
    <row r="1128">
      <c r="A1128" s="4" t="n">
        <v>45634</v>
      </c>
      <c r="B1128" t="inlineStr">
        <is>
          <t>Capitec</t>
        </is>
      </c>
      <c r="C1128" t="inlineStr">
        <is>
          <t>POS Local Purchase Nandos Ghandi Square 2 JOHANNESBU AUTH ID 903100</t>
        </is>
      </c>
      <c r="D1128" t="inlineStr">
        <is>
          <t>0000000000008213</t>
        </is>
      </c>
      <c r="E1128" s="5" t="n">
        <v>325</v>
      </c>
      <c r="G1128" s="5" t="n">
        <v>-49579.45</v>
      </c>
      <c r="H1128" t="inlineStr">
        <is>
          <t>Uncategorized (needs review)</t>
        </is>
      </c>
      <c r="I1128" t="inlineStr">
        <is>
          <t>UNCATEGORIZED</t>
        </is>
      </c>
    </row>
    <row r="1129">
      <c r="A1129" s="4" t="n">
        <v>45635</v>
      </c>
      <c r="B1129" t="inlineStr">
        <is>
          <t>FNB</t>
        </is>
      </c>
      <c r="C1129" t="inlineStr">
        <is>
          <t>POS Purchase The Spare Connectio *7363</t>
        </is>
      </c>
      <c r="D1129" t="inlineStr">
        <is>
          <t>485442</t>
        </is>
      </c>
      <c r="E1129" s="5" t="n">
        <v>200.4</v>
      </c>
      <c r="G1129" s="5" t="n">
        <v>4747.29</v>
      </c>
      <c r="H1129" t="inlineStr">
        <is>
          <t>Vehicle, Fuel &amp; Travel (incl. tolls)</t>
        </is>
      </c>
      <c r="I1129" t="inlineStr">
        <is>
          <t>EXPENSE</t>
        </is>
      </c>
    </row>
    <row r="1130">
      <c r="A1130" s="4" t="n">
        <v>45636</v>
      </c>
      <c r="B1130" t="inlineStr">
        <is>
          <t>Capitec</t>
        </is>
      </c>
      <c r="C1130" t="inlineStr">
        <is>
          <t>POS Local Purchase 13 Dlocal “Microsoft Stor Msida AUTH ID 553704</t>
        </is>
      </c>
      <c r="D1130" t="inlineStr">
        <is>
          <t>00000000000082</t>
        </is>
      </c>
      <c r="E1130" s="5" t="n">
        <v>51</v>
      </c>
      <c r="G1130" s="5" t="n">
        <v>-49630.45</v>
      </c>
      <c r="H1130" t="inlineStr">
        <is>
          <t>Uncategorized (needs review)</t>
        </is>
      </c>
      <c r="I1130" t="inlineStr">
        <is>
          <t>UNCATEGORIZED</t>
        </is>
      </c>
    </row>
    <row r="1131">
      <c r="A1131" s="4" t="n">
        <v>45636</v>
      </c>
      <c r="B1131" t="inlineStr">
        <is>
          <t>FNB</t>
        </is>
      </c>
      <c r="C1131" t="inlineStr">
        <is>
          <t>Fees Pymt Fee-71.99 Googl</t>
        </is>
      </c>
      <c r="D1131" t="inlineStr"/>
      <c r="E1131" s="5" t="n">
        <v>1.44</v>
      </c>
      <c r="G1131" s="5" t="n">
        <v>4745.85</v>
      </c>
      <c r="H1131" t="inlineStr">
        <is>
          <t>Bank Charges &amp; Interest</t>
        </is>
      </c>
      <c r="I1131" t="inlineStr">
        <is>
          <t>EXPENSE</t>
        </is>
      </c>
    </row>
    <row r="1132">
      <c r="A1132" s="4" t="n">
        <v>45636</v>
      </c>
      <c r="B1132" t="inlineStr">
        <is>
          <t>FNB</t>
        </is>
      </c>
      <c r="C1132" t="inlineStr"/>
      <c r="D1132" t="inlineStr"/>
      <c r="E1132" s="5" t="n">
        <v>3.54</v>
      </c>
      <c r="G1132" s="5" t="n">
        <v>4742.31</v>
      </c>
      <c r="H1132" t="inlineStr">
        <is>
          <t>Uncategorized (needs review)</t>
        </is>
      </c>
      <c r="I1132" t="inlineStr">
        <is>
          <t>UNCATEGORIZED</t>
        </is>
      </c>
    </row>
    <row r="1133">
      <c r="A1133" s="4" t="n">
        <v>45636</v>
      </c>
      <c r="B1133" t="inlineStr">
        <is>
          <t>FNB</t>
        </is>
      </c>
      <c r="C1133" t="inlineStr">
        <is>
          <t>POS Purchase Shoprite Tsakane *7363</t>
        </is>
      </c>
      <c r="D1133" t="inlineStr">
        <is>
          <t>485442</t>
        </is>
      </c>
      <c r="E1133" s="5" t="n">
        <v>32.98</v>
      </c>
      <c r="G1133" s="5" t="n">
        <v>4709.33</v>
      </c>
      <c r="H1133" t="inlineStr">
        <is>
          <t>Possible Personal / Drawings (flagged - not yet classified as business or personal)</t>
        </is>
      </c>
      <c r="I1133" t="inlineStr">
        <is>
          <t>DRAWINGS</t>
        </is>
      </c>
    </row>
    <row r="1134">
      <c r="A1134" s="4" t="n">
        <v>45637</v>
      </c>
      <c r="B1134" t="inlineStr">
        <is>
          <t>Capitec</t>
        </is>
      </c>
      <c r="C1134" t="inlineStr">
        <is>
          <t>Inward EFT Credit M NOTYES!</t>
        </is>
      </c>
      <c r="D1134" t="inlineStr"/>
      <c r="F1134" s="5" t="n">
        <v>24281</v>
      </c>
      <c r="G1134" s="5" t="n">
        <v>-25349.45</v>
      </c>
      <c r="H1134" t="inlineStr">
        <is>
          <t>Fee Income Received</t>
        </is>
      </c>
      <c r="I1134" t="inlineStr">
        <is>
          <t>INCOME</t>
        </is>
      </c>
    </row>
    <row r="1135">
      <c r="A1135" s="4" t="n">
        <v>45637</v>
      </c>
      <c r="B1135" t="inlineStr">
        <is>
          <t>FNB</t>
        </is>
      </c>
      <c r="C1135" t="inlineStr">
        <is>
          <t>FNB App Payment From Tebogo</t>
        </is>
      </c>
      <c r="D1135" t="inlineStr"/>
      <c r="F1135" s="5" t="n">
        <v>1100</v>
      </c>
      <c r="G1135" s="5" t="n">
        <v>5809.33</v>
      </c>
      <c r="H1135" t="inlineStr">
        <is>
          <t>Fee Income Received</t>
        </is>
      </c>
      <c r="I1135" t="inlineStr">
        <is>
          <t>INCOME</t>
        </is>
      </c>
    </row>
    <row r="1136">
      <c r="A1136" s="4" t="n">
        <v>45637</v>
      </c>
      <c r="B1136" t="inlineStr">
        <is>
          <t>FNB</t>
        </is>
      </c>
      <c r="C1136" t="inlineStr">
        <is>
          <t>POS Purchase Sheriff Johannesbur *7363</t>
        </is>
      </c>
      <c r="D1136" t="inlineStr">
        <is>
          <t>485442</t>
        </is>
      </c>
      <c r="E1136" s="5" t="n">
        <v>923.46</v>
      </c>
      <c r="G1136" s="5" t="n">
        <v>4885.87</v>
      </c>
      <c r="H1136" t="inlineStr">
        <is>
          <t>Legal Disbursements &amp; Counsel Fees (Sheriff/Advocate/LPC/RAF/Conveyancer)</t>
        </is>
      </c>
      <c r="I1136" t="inlineStr">
        <is>
          <t>EXPENSE</t>
        </is>
      </c>
    </row>
    <row r="1137">
      <c r="A1137" s="4" t="n">
        <v>45637</v>
      </c>
      <c r="B1137" t="inlineStr">
        <is>
          <t>FNB</t>
        </is>
      </c>
      <c r="C1137" t="inlineStr">
        <is>
          <t>Fuel Purchase BP M2 *7363</t>
        </is>
      </c>
      <c r="D1137" t="inlineStr">
        <is>
          <t>485442</t>
        </is>
      </c>
      <c r="E1137" s="5" t="n">
        <v>600</v>
      </c>
      <c r="G1137" s="5" t="n">
        <v>4285.87</v>
      </c>
      <c r="H1137" t="inlineStr">
        <is>
          <t>Vehicle, Fuel &amp; Travel (incl. tolls)</t>
        </is>
      </c>
      <c r="I1137" t="inlineStr">
        <is>
          <t>EXPENSE</t>
        </is>
      </c>
    </row>
    <row r="1138">
      <c r="A1138" s="4" t="n">
        <v>45638</v>
      </c>
      <c r="B1138" t="inlineStr">
        <is>
          <t>Capitec</t>
        </is>
      </c>
      <c r="C1138" t="inlineStr">
        <is>
          <t>POS Local Purchase MCD Pritchard St (0342 JHB AUTH | D 836356</t>
        </is>
      </c>
      <c r="D1138" t="inlineStr">
        <is>
          <t>0000000000008213</t>
        </is>
      </c>
      <c r="E1138" s="5" t="n">
        <v>71.90000000000001</v>
      </c>
      <c r="G1138" s="5" t="n">
        <v>-25421.35</v>
      </c>
      <c r="H1138" t="inlineStr">
        <is>
          <t>Possible Personal / Drawings (flagged - not yet classified as business or personal)</t>
        </is>
      </c>
      <c r="I1138" t="inlineStr">
        <is>
          <t>DRAWINGS</t>
        </is>
      </c>
    </row>
    <row r="1139">
      <c r="A1139" s="4" t="n">
        <v>45638</v>
      </c>
      <c r="B1139" t="inlineStr">
        <is>
          <t>Capitec</t>
        </is>
      </c>
      <c r="C1139" t="inlineStr">
        <is>
          <t>Backdated S/Debit Mazibuko CLP DLAMINI LEGAL INC</t>
        </is>
      </c>
      <c r="D1139" t="inlineStr"/>
      <c r="E1139" s="5" t="n">
        <v>5047.7</v>
      </c>
      <c r="G1139" s="5" t="n">
        <v>-30470.05</v>
      </c>
      <c r="H1139" t="inlineStr">
        <is>
          <t>Salaries &amp; Staff Costs</t>
        </is>
      </c>
      <c r="I1139" t="inlineStr">
        <is>
          <t>EXPENSE</t>
        </is>
      </c>
    </row>
    <row r="1140">
      <c r="A1140" s="4" t="n">
        <v>45638</v>
      </c>
      <c r="B1140" t="inlineStr">
        <is>
          <t>Capitec</t>
        </is>
      </c>
      <c r="C1140" t="inlineStr">
        <is>
          <t>Bank Fee (transaction fee)</t>
        </is>
      </c>
      <c r="D1140" t="inlineStr"/>
      <c r="E1140" s="5" t="n">
        <v>1</v>
      </c>
      <c r="G1140" s="5" t="n">
        <v>-30470.05</v>
      </c>
      <c r="H1140" t="inlineStr">
        <is>
          <t>Bank Charges &amp; Interest</t>
        </is>
      </c>
      <c r="I1140" t="inlineStr">
        <is>
          <t>EXPENSE</t>
        </is>
      </c>
    </row>
    <row r="1141">
      <c r="A1141" s="4" t="n">
        <v>45638</v>
      </c>
      <c r="B1141" t="inlineStr">
        <is>
          <t>Capitec</t>
        </is>
      </c>
      <c r="C1141" t="inlineStr">
        <is>
          <t>Backdated S/Debit Mazibuko CLP DLAMINI LEGAL INC</t>
        </is>
      </c>
      <c r="D1141" t="inlineStr"/>
      <c r="E1141" s="5" t="n">
        <v>5047.7</v>
      </c>
      <c r="G1141" s="5" t="n">
        <v>-35518.75</v>
      </c>
      <c r="H1141" t="inlineStr">
        <is>
          <t>Salaries &amp; Staff Costs</t>
        </is>
      </c>
      <c r="I1141" t="inlineStr">
        <is>
          <t>EXPENSE</t>
        </is>
      </c>
    </row>
    <row r="1142">
      <c r="A1142" s="4" t="n">
        <v>45638</v>
      </c>
      <c r="B1142" t="inlineStr">
        <is>
          <t>Capitec</t>
        </is>
      </c>
      <c r="C1142" t="inlineStr">
        <is>
          <t>Bank Fee (transaction fee)</t>
        </is>
      </c>
      <c r="D1142" t="inlineStr"/>
      <c r="E1142" s="5" t="n">
        <v>1</v>
      </c>
      <c r="G1142" s="5" t="n">
        <v>-35518.75</v>
      </c>
      <c r="H1142" t="inlineStr">
        <is>
          <t>Bank Charges &amp; Interest</t>
        </is>
      </c>
      <c r="I1142" t="inlineStr">
        <is>
          <t>EXPENSE</t>
        </is>
      </c>
    </row>
    <row r="1143">
      <c r="A1143" s="4" t="n">
        <v>45638</v>
      </c>
      <c r="B1143" t="inlineStr">
        <is>
          <t>FNB</t>
        </is>
      </c>
      <c r="C1143" t="inlineStr">
        <is>
          <t>FNB App Payment To Adv Dladla Dlamini Legal Inc</t>
        </is>
      </c>
      <c r="D1143" t="inlineStr"/>
      <c r="E1143" s="5" t="n">
        <v>622</v>
      </c>
      <c r="G1143" s="5" t="n">
        <v>3663.87</v>
      </c>
      <c r="H1143" t="inlineStr">
        <is>
          <t>Legal Disbursements &amp; Counsel Fees (Sheriff/Advocate/LPC/RAF/Conveyancer)</t>
        </is>
      </c>
      <c r="I1143" t="inlineStr">
        <is>
          <t>EXPENSE</t>
        </is>
      </c>
    </row>
    <row r="1144">
      <c r="A1144" s="4" t="n">
        <v>45638</v>
      </c>
      <c r="B1144" t="inlineStr">
        <is>
          <t>FNB</t>
        </is>
      </c>
      <c r="C1144" t="inlineStr">
        <is>
          <t>POS Purchase Gosforth East Plaza *7363</t>
        </is>
      </c>
      <c r="D1144" t="inlineStr">
        <is>
          <t>485442</t>
        </is>
      </c>
      <c r="E1144" s="5" t="n">
        <v>7</v>
      </c>
      <c r="G1144" s="5" t="n">
        <v>3656.87</v>
      </c>
      <c r="H1144" t="inlineStr">
        <is>
          <t>Vehicle, Fuel &amp; Travel (incl. tolls)</t>
        </is>
      </c>
      <c r="I1144" t="inlineStr">
        <is>
          <t>EXPENSE</t>
        </is>
      </c>
    </row>
    <row r="1145">
      <c r="A1145" s="4" t="n">
        <v>45638</v>
      </c>
      <c r="B1145" t="inlineStr">
        <is>
          <t>FNB</t>
        </is>
      </c>
      <c r="C1145" t="inlineStr">
        <is>
          <t>POS Purchase Gosforth East Plaza *7363</t>
        </is>
      </c>
      <c r="D1145" t="inlineStr">
        <is>
          <t>485442</t>
        </is>
      </c>
      <c r="E1145" s="5" t="n">
        <v>7</v>
      </c>
      <c r="G1145" s="5" t="n">
        <v>3649.87</v>
      </c>
      <c r="H1145" t="inlineStr">
        <is>
          <t>Vehicle, Fuel &amp; Travel (incl. tolls)</t>
        </is>
      </c>
      <c r="I1145" t="inlineStr">
        <is>
          <t>EXPENSE</t>
        </is>
      </c>
    </row>
    <row r="1146">
      <c r="A1146" s="4" t="n">
        <v>45638</v>
      </c>
      <c r="B1146" t="inlineStr">
        <is>
          <t>FNB</t>
        </is>
      </c>
      <c r="C1146" t="inlineStr">
        <is>
          <t>POS Purchase Gosforth West Plaza *7363</t>
        </is>
      </c>
      <c r="D1146" t="inlineStr">
        <is>
          <t>485442</t>
        </is>
      </c>
      <c r="E1146" s="5" t="n">
        <v>8.5</v>
      </c>
      <c r="G1146" s="5" t="n">
        <v>3641.37</v>
      </c>
      <c r="H1146" t="inlineStr">
        <is>
          <t>Vehicle, Fuel &amp; Travel (incl. tolls)</t>
        </is>
      </c>
      <c r="I1146" t="inlineStr">
        <is>
          <t>EXPENSE</t>
        </is>
      </c>
    </row>
    <row r="1147">
      <c r="A1147" s="4" t="n">
        <v>45638</v>
      </c>
      <c r="B1147" t="inlineStr">
        <is>
          <t>FNB</t>
        </is>
      </c>
      <c r="C1147" t="inlineStr">
        <is>
          <t>POS Purchase Tasty Gallos Pritch *7363</t>
        </is>
      </c>
      <c r="D1147" t="inlineStr">
        <is>
          <t>485442</t>
        </is>
      </c>
      <c r="E1147" s="5" t="n">
        <v>99.8</v>
      </c>
      <c r="G1147" s="5" t="n">
        <v>3541.57</v>
      </c>
      <c r="H1147" t="inlineStr">
        <is>
          <t>Possible Personal / Drawings (flagged - not yet classified as business or personal)</t>
        </is>
      </c>
      <c r="I1147" t="inlineStr">
        <is>
          <t>DRAWINGS</t>
        </is>
      </c>
    </row>
    <row r="1148">
      <c r="A1148" s="4" t="n">
        <v>45639</v>
      </c>
      <c r="B1148" t="inlineStr">
        <is>
          <t>Capitec</t>
        </is>
      </c>
      <c r="C1148" t="inlineStr">
        <is>
          <t>POS Local Purchase PnP Exp Heidelberg BRAKPAN AUTH | D 059148</t>
        </is>
      </c>
      <c r="D1148" t="inlineStr">
        <is>
          <t>0000000000008213</t>
        </is>
      </c>
      <c r="E1148" s="5" t="n">
        <v>108.99</v>
      </c>
      <c r="G1148" s="5" t="n">
        <v>-35627.74</v>
      </c>
      <c r="H1148" t="inlineStr">
        <is>
          <t>Uncategorized (needs review)</t>
        </is>
      </c>
      <c r="I1148" t="inlineStr">
        <is>
          <t>UNCATEGORIZED</t>
        </is>
      </c>
    </row>
    <row r="1149">
      <c r="A1149" s="4" t="n">
        <v>45639</v>
      </c>
      <c r="B1149" t="inlineStr">
        <is>
          <t>Capitec</t>
        </is>
      </c>
      <c r="C1149" t="inlineStr">
        <is>
          <t>POS Local Purchase PAYFAST*Legal Practice VORNA VALL AUTH ID 197145</t>
        </is>
      </c>
      <c r="D1149" t="inlineStr">
        <is>
          <t>0000000000008213</t>
        </is>
      </c>
      <c r="E1149" s="5" t="n">
        <v>395</v>
      </c>
      <c r="G1149" s="5" t="n">
        <v>-36022.74</v>
      </c>
      <c r="H1149" t="inlineStr">
        <is>
          <t>Uncategorized (needs review)</t>
        </is>
      </c>
      <c r="I1149" t="inlineStr">
        <is>
          <t>UNCATEGORIZED</t>
        </is>
      </c>
    </row>
    <row r="1150">
      <c r="A1150" s="4" t="n">
        <v>45639</v>
      </c>
      <c r="B1150" t="inlineStr">
        <is>
          <t>Capitec</t>
        </is>
      </c>
      <c r="C1150" t="inlineStr">
        <is>
          <t>Fuel Purchase ENGEN TSHIAWELO Tshiawelo AUTH ID 550002</t>
        </is>
      </c>
      <c r="D1150" t="inlineStr">
        <is>
          <t>0000000000008213</t>
        </is>
      </c>
      <c r="E1150" s="5" t="n">
        <v>322.05</v>
      </c>
      <c r="G1150" s="5" t="n">
        <v>-36344.79</v>
      </c>
      <c r="H1150" t="inlineStr">
        <is>
          <t>Vehicle, Fuel &amp; Travel (incl. tolls)</t>
        </is>
      </c>
      <c r="I1150" t="inlineStr">
        <is>
          <t>EXPENSE</t>
        </is>
      </c>
    </row>
    <row r="1151">
      <c r="A1151" s="4" t="n">
        <v>45639</v>
      </c>
      <c r="B1151" t="inlineStr">
        <is>
          <t>Capitec</t>
        </is>
      </c>
      <c r="C1151" t="inlineStr">
        <is>
          <t>Deposit Transfer RTC ONUS 2606426</t>
        </is>
      </c>
      <c r="D1151" t="inlineStr"/>
      <c r="F1151" s="5" t="n">
        <v>5047.7</v>
      </c>
      <c r="G1151" s="5" t="n">
        <v>-34629.99</v>
      </c>
      <c r="H1151" t="inlineStr">
        <is>
          <t>Fee Income Received</t>
        </is>
      </c>
      <c r="I1151" t="inlineStr">
        <is>
          <t>INCOME</t>
        </is>
      </c>
    </row>
    <row r="1152">
      <c r="A1152" s="4" t="n">
        <v>45639</v>
      </c>
      <c r="B1152" t="inlineStr">
        <is>
          <t>Capitec</t>
        </is>
      </c>
      <c r="C1152" t="inlineStr">
        <is>
          <t>ATM Cash Withdrawal</t>
        </is>
      </c>
      <c r="D1152" t="inlineStr"/>
      <c r="E1152" s="5" t="n">
        <v>2000</v>
      </c>
      <c r="G1152" s="5" t="n">
        <v>-36649.99</v>
      </c>
      <c r="H1152" t="inlineStr">
        <is>
          <t>Possible Personal / Drawings (flagged - not yet classified as business or personal)</t>
        </is>
      </c>
      <c r="I1152" t="inlineStr">
        <is>
          <t>DRAWINGS</t>
        </is>
      </c>
    </row>
    <row r="1153">
      <c r="A1153" s="4" t="n">
        <v>45639</v>
      </c>
      <c r="B1153" t="inlineStr">
        <is>
          <t>Capitec</t>
        </is>
      </c>
      <c r="C1153" t="inlineStr">
        <is>
          <t>Bank Fee (transaction fee)</t>
        </is>
      </c>
      <c r="D1153" t="inlineStr"/>
      <c r="E1153" s="5" t="n">
        <v>20</v>
      </c>
      <c r="G1153" s="5" t="n">
        <v>-36649.99</v>
      </c>
      <c r="H1153" t="inlineStr">
        <is>
          <t>Bank Charges &amp; Interest</t>
        </is>
      </c>
      <c r="I1153" t="inlineStr">
        <is>
          <t>EXPENSE</t>
        </is>
      </c>
    </row>
    <row r="1154">
      <c r="A1154" s="4" t="n">
        <v>45639</v>
      </c>
      <c r="B1154" t="inlineStr">
        <is>
          <t>FNB</t>
        </is>
      </c>
      <c r="C1154" t="inlineStr">
        <is>
          <t>FNB App Prepaid Airtime</t>
        </is>
      </c>
      <c r="D1154" t="inlineStr">
        <is>
          <t>27813556826</t>
        </is>
      </c>
      <c r="E1154" s="5" t="n">
        <v>50</v>
      </c>
      <c r="G1154" s="5" t="n">
        <v>3491.57</v>
      </c>
      <c r="H1154" t="inlineStr">
        <is>
          <t>Telecoms, IT &amp; Subscriptions</t>
        </is>
      </c>
      <c r="I1154" t="inlineStr">
        <is>
          <t>EXPENSE</t>
        </is>
      </c>
    </row>
    <row r="1155">
      <c r="A1155" s="4" t="n">
        <v>45639</v>
      </c>
      <c r="B1155" t="inlineStr">
        <is>
          <t>FNB</t>
        </is>
      </c>
      <c r="C1155" t="inlineStr">
        <is>
          <t>FNB App Prepaid Airtime</t>
        </is>
      </c>
      <c r="D1155" t="inlineStr">
        <is>
          <t>27815837660</t>
        </is>
      </c>
      <c r="E1155" s="5" t="n">
        <v>30</v>
      </c>
      <c r="G1155" s="5" t="n">
        <v>3461.57</v>
      </c>
      <c r="H1155" t="inlineStr">
        <is>
          <t>Telecoms, IT &amp; Subscriptions</t>
        </is>
      </c>
      <c r="I1155" t="inlineStr">
        <is>
          <t>EXPENSE</t>
        </is>
      </c>
    </row>
    <row r="1156">
      <c r="A1156" s="4" t="n">
        <v>45639</v>
      </c>
      <c r="B1156" t="inlineStr">
        <is>
          <t>FNB</t>
        </is>
      </c>
      <c r="C1156" t="inlineStr">
        <is>
          <t>Magtape Debit Telkom 506352411K241213</t>
        </is>
      </c>
      <c r="D1156" t="inlineStr"/>
      <c r="E1156" s="5" t="n">
        <v>136.01</v>
      </c>
      <c r="G1156" s="5" t="n">
        <v>3325.56</v>
      </c>
      <c r="H1156" t="inlineStr">
        <is>
          <t>Telecoms, IT &amp; Subscriptions</t>
        </is>
      </c>
      <c r="I1156" t="inlineStr">
        <is>
          <t>EXPENSE</t>
        </is>
      </c>
    </row>
    <row r="1157">
      <c r="A1157" s="4" t="n">
        <v>45639</v>
      </c>
      <c r="B1157" t="inlineStr">
        <is>
          <t>FNB</t>
        </is>
      </c>
      <c r="C1157" t="inlineStr">
        <is>
          <t>Magtape Debit Telkom 506352411J241213</t>
        </is>
      </c>
      <c r="D1157" t="inlineStr"/>
      <c r="E1157" s="5" t="n">
        <v>2000</v>
      </c>
      <c r="G1157" s="5" t="n">
        <v>1325.56</v>
      </c>
      <c r="H1157" t="inlineStr">
        <is>
          <t>Telecoms, IT &amp; Subscriptions</t>
        </is>
      </c>
      <c r="I1157" t="inlineStr">
        <is>
          <t>EXPENSE</t>
        </is>
      </c>
    </row>
    <row r="1158">
      <c r="A1158" s="4" t="n">
        <v>45639</v>
      </c>
      <c r="B1158" t="inlineStr">
        <is>
          <t>FNB</t>
        </is>
      </c>
      <c r="C1158" t="inlineStr">
        <is>
          <t>Fuel Purchase Engen City Deep Con *7363</t>
        </is>
      </c>
      <c r="D1158" t="inlineStr">
        <is>
          <t>485442</t>
        </is>
      </c>
      <c r="E1158" s="5" t="n">
        <v>214.7</v>
      </c>
      <c r="G1158" s="5" t="n">
        <v>1110.86</v>
      </c>
      <c r="H1158" t="inlineStr">
        <is>
          <t>Vehicle, Fuel &amp; Travel (incl. tolls)</t>
        </is>
      </c>
      <c r="I1158" t="inlineStr">
        <is>
          <t>EXPENSE</t>
        </is>
      </c>
    </row>
    <row r="1159">
      <c r="A1159" s="4" t="n">
        <v>45640</v>
      </c>
      <c r="B1159" t="inlineStr">
        <is>
          <t>Capitec</t>
        </is>
      </c>
      <c r="C1159" t="inlineStr">
        <is>
          <t>POS Local Purchase Webtickets RONDEBOSCH AUTH ID 768 639</t>
        </is>
      </c>
      <c r="D1159" t="inlineStr">
        <is>
          <t>0000000000008213</t>
        </is>
      </c>
      <c r="E1159" s="5" t="n">
        <v>300</v>
      </c>
      <c r="G1159" s="5" t="n">
        <v>-36644.79</v>
      </c>
      <c r="H1159" t="inlineStr">
        <is>
          <t>Possible Personal / Drawings (flagged - not yet classified as business or personal)</t>
        </is>
      </c>
      <c r="I1159" t="inlineStr">
        <is>
          <t>DRAWINGS</t>
        </is>
      </c>
    </row>
    <row r="1160">
      <c r="A1160" s="4" t="n">
        <v>45640</v>
      </c>
      <c r="B1160" t="inlineStr">
        <is>
          <t>Capitec</t>
        </is>
      </c>
      <c r="C1160" t="inlineStr">
        <is>
          <t>POS Local Purchase Webtickets RONDEBOSCH AUTH ID 614 624</t>
        </is>
      </c>
      <c r="D1160" t="inlineStr">
        <is>
          <t>0000000000008213</t>
        </is>
      </c>
      <c r="E1160" s="5" t="n">
        <v>3000</v>
      </c>
      <c r="G1160" s="5" t="n">
        <v>-39644.79</v>
      </c>
      <c r="H1160" t="inlineStr">
        <is>
          <t>Possible Personal / Drawings (flagged - not yet classified as business or personal)</t>
        </is>
      </c>
      <c r="I1160" t="inlineStr">
        <is>
          <t>DRAWINGS</t>
        </is>
      </c>
    </row>
    <row r="1161">
      <c r="A1161" s="4" t="n">
        <v>45640</v>
      </c>
      <c r="B1161" t="inlineStr">
        <is>
          <t>Capitec</t>
        </is>
      </c>
      <c r="C1161" t="inlineStr">
        <is>
          <t>POS Local Purchase Total Glen 1 C GP AUTH ID 261284</t>
        </is>
      </c>
      <c r="D1161" t="inlineStr">
        <is>
          <t>0000000000008213</t>
        </is>
      </c>
      <c r="E1161" s="5" t="n">
        <v>32.9</v>
      </c>
      <c r="G1161" s="5" t="n">
        <v>-39677.69</v>
      </c>
      <c r="H1161" t="inlineStr">
        <is>
          <t>Uncategorized (needs review)</t>
        </is>
      </c>
      <c r="I1161" t="inlineStr">
        <is>
          <t>UNCATEGORIZED</t>
        </is>
      </c>
    </row>
    <row r="1162">
      <c r="A1162" s="4" t="n">
        <v>45640</v>
      </c>
      <c r="B1162" t="inlineStr">
        <is>
          <t>Capitec</t>
        </is>
      </c>
      <c r="C1162" t="inlineStr">
        <is>
          <t>POS Local Purchase Shoprite Pritchard Str JOHANNESBU AUTH ID 137431</t>
        </is>
      </c>
      <c r="D1162" t="inlineStr">
        <is>
          <t>0000000000008213</t>
        </is>
      </c>
      <c r="E1162" s="5" t="n">
        <v>365.89</v>
      </c>
      <c r="G1162" s="5" t="n">
        <v>-37015.88</v>
      </c>
      <c r="H1162" t="inlineStr">
        <is>
          <t>Possible Personal / Drawings (flagged - not yet classified as business or personal)</t>
        </is>
      </c>
      <c r="I1162" t="inlineStr">
        <is>
          <t>DRAWINGS</t>
        </is>
      </c>
    </row>
    <row r="1163">
      <c r="A1163" s="4" t="n">
        <v>45640</v>
      </c>
      <c r="B1163" t="inlineStr">
        <is>
          <t>Capitec</t>
        </is>
      </c>
      <c r="C1163" t="inlineStr">
        <is>
          <t>POS Local Purchase Shoprite Pritchard Str JOHANNESBU AUTH ID 306124</t>
        </is>
      </c>
      <c r="D1163" t="inlineStr">
        <is>
          <t>0000000000008213</t>
        </is>
      </c>
      <c r="E1163" s="5" t="n">
        <v>149.99</v>
      </c>
      <c r="G1163" s="5" t="n">
        <v>-37165.87</v>
      </c>
      <c r="H1163" t="inlineStr">
        <is>
          <t>Possible Personal / Drawings (flagged - not yet classified as business or personal)</t>
        </is>
      </c>
      <c r="I1163" t="inlineStr">
        <is>
          <t>DRAWINGS</t>
        </is>
      </c>
    </row>
    <row r="1164">
      <c r="A1164" s="4" t="n">
        <v>45640</v>
      </c>
      <c r="B1164" t="inlineStr">
        <is>
          <t>Capitec</t>
        </is>
      </c>
      <c r="C1164" t="inlineStr">
        <is>
          <t>POS Local Purchase LiquorShop Pritchard S JOHANNESBU AUTH ID 233268</t>
        </is>
      </c>
      <c r="D1164" t="inlineStr">
        <is>
          <t>0000000000008213</t>
        </is>
      </c>
      <c r="E1164" s="5" t="n">
        <v>522.96</v>
      </c>
      <c r="G1164" s="5" t="n">
        <v>-37688.83</v>
      </c>
      <c r="H1164" t="inlineStr">
        <is>
          <t>Possible Personal / Drawings (flagged - not yet classified as business or personal)</t>
        </is>
      </c>
      <c r="I1164" t="inlineStr">
        <is>
          <t>DRAWINGS</t>
        </is>
      </c>
    </row>
    <row r="1165">
      <c r="A1165" s="4" t="n">
        <v>45640</v>
      </c>
      <c r="B1165" t="inlineStr">
        <is>
          <t>Capitec</t>
        </is>
      </c>
      <c r="C1165" t="inlineStr">
        <is>
          <t>POS Local Purchase LiquorShop Pritchard S JOHANNESBU AUTH ID 325834</t>
        </is>
      </c>
      <c r="D1165" t="inlineStr">
        <is>
          <t>0000000000008213</t>
        </is>
      </c>
      <c r="E1165" s="5" t="n">
        <v>29.98</v>
      </c>
      <c r="G1165" s="5" t="n">
        <v>-37718.81</v>
      </c>
      <c r="H1165" t="inlineStr">
        <is>
          <t>Possible Personal / Drawings (flagged - not yet classified as business or personal)</t>
        </is>
      </c>
      <c r="I1165" t="inlineStr">
        <is>
          <t>DRAWINGS</t>
        </is>
      </c>
    </row>
    <row r="1166">
      <c r="A1166" s="4" t="n">
        <v>45640</v>
      </c>
      <c r="B1166" t="inlineStr">
        <is>
          <t>Capitec</t>
        </is>
      </c>
      <c r="C1166" t="inlineStr">
        <is>
          <t>Fuel Purchase ENGEN SKINNER STREET Pretoria AUT H ID 312639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29/01/2025 6RFH9S72HWR Date 01/01/2025 Contact 0860 309 250 for verification Account No. 1051597447 Statement No. 00007 Page: 000003 oe | two | amir ||| Bk |B</t>
        </is>
      </c>
      <c r="D1166" t="inlineStr">
        <is>
          <t>0000000000008213</t>
        </is>
      </c>
      <c r="E1166" s="5" t="n">
        <v>429.4</v>
      </c>
      <c r="G1166" s="5" t="n">
        <v>-38148.21</v>
      </c>
      <c r="H1166" t="inlineStr">
        <is>
          <t>Vehicle, Fuel &amp; Travel (incl. tolls)</t>
        </is>
      </c>
      <c r="I1166" t="inlineStr">
        <is>
          <t>EXPENSE</t>
        </is>
      </c>
    </row>
    <row r="1167">
      <c r="A1167" s="4" t="n">
        <v>45640</v>
      </c>
      <c r="B1167" t="inlineStr">
        <is>
          <t>Capitec</t>
        </is>
      </c>
      <c r="C1167" t="inlineStr">
        <is>
          <t>Backdated S/Debit MN DLAMINI REMUNERATION DLI REMUNERATION</t>
        </is>
      </c>
      <c r="D1167" t="inlineStr"/>
      <c r="E1167" s="5" t="n">
        <v>7920</v>
      </c>
      <c r="G1167" s="5" t="n">
        <v>-46138.21</v>
      </c>
      <c r="H1167" t="inlineStr">
        <is>
          <t>Salaries &amp; Staff Costs</t>
        </is>
      </c>
      <c r="I1167" t="inlineStr">
        <is>
          <t>EXPENSE</t>
        </is>
      </c>
    </row>
    <row r="1168">
      <c r="A1168" s="4" t="n">
        <v>45640</v>
      </c>
      <c r="B1168" t="inlineStr">
        <is>
          <t>Capitec</t>
        </is>
      </c>
      <c r="C1168" t="inlineStr">
        <is>
          <t>Bank Fee (transaction fee)</t>
        </is>
      </c>
      <c r="D1168" t="inlineStr"/>
      <c r="E1168" s="5" t="n">
        <v>1</v>
      </c>
      <c r="G1168" s="5" t="n">
        <v>-46138.21</v>
      </c>
      <c r="H1168" t="inlineStr">
        <is>
          <t>Bank Charges &amp; Interest</t>
        </is>
      </c>
      <c r="I1168" t="inlineStr">
        <is>
          <t>EXPENSE</t>
        </is>
      </c>
    </row>
    <row r="1169">
      <c r="A1169" s="4" t="n">
        <v>45640</v>
      </c>
      <c r="B1169" t="inlineStr">
        <is>
          <t>Capitec</t>
        </is>
      </c>
      <c r="C1169" t="inlineStr">
        <is>
          <t>Backdated S/Debit Mazibuko CLP DLAMINI LEGAL INC</t>
        </is>
      </c>
      <c r="D1169" t="inlineStr"/>
      <c r="E1169" s="5" t="n">
        <v>2183.33</v>
      </c>
      <c r="G1169" s="5" t="n">
        <v>-48322.54</v>
      </c>
      <c r="H1169" t="inlineStr">
        <is>
          <t>Salaries &amp; Staff Costs</t>
        </is>
      </c>
      <c r="I1169" t="inlineStr">
        <is>
          <t>EXPENSE</t>
        </is>
      </c>
    </row>
    <row r="1170">
      <c r="A1170" s="4" t="n">
        <v>45640</v>
      </c>
      <c r="B1170" t="inlineStr">
        <is>
          <t>Capitec</t>
        </is>
      </c>
      <c r="C1170" t="inlineStr">
        <is>
          <t>Bank Fee (transaction fee)</t>
        </is>
      </c>
      <c r="D1170" t="inlineStr"/>
      <c r="E1170" s="5" t="n">
        <v>1</v>
      </c>
      <c r="G1170" s="5" t="n">
        <v>-48322.54</v>
      </c>
      <c r="H1170" t="inlineStr">
        <is>
          <t>Bank Charges &amp; Interest</t>
        </is>
      </c>
      <c r="I1170" t="inlineStr">
        <is>
          <t>EXPENSE</t>
        </is>
      </c>
    </row>
    <row r="1171">
      <c r="A1171" s="4" t="n">
        <v>45640</v>
      </c>
      <c r="B1171" t="inlineStr">
        <is>
          <t>Capitec</t>
        </is>
      </c>
      <c r="C1171" t="inlineStr">
        <is>
          <t>Backdated S/Debit NN RADZIVHONI DLI Sipend</t>
        </is>
      </c>
      <c r="D1171" t="inlineStr"/>
      <c r="E1171" s="5" t="n">
        <v>2000</v>
      </c>
      <c r="G1171" s="5" t="n">
        <v>-50323.54</v>
      </c>
      <c r="H1171" t="inlineStr">
        <is>
          <t>Salaries &amp; Staff Costs</t>
        </is>
      </c>
      <c r="I1171" t="inlineStr">
        <is>
          <t>EXPENSE</t>
        </is>
      </c>
    </row>
    <row r="1172">
      <c r="A1172" s="4" t="n">
        <v>45640</v>
      </c>
      <c r="B1172" t="inlineStr">
        <is>
          <t>Capitec</t>
        </is>
      </c>
      <c r="C1172" t="inlineStr">
        <is>
          <t>Bank Fee (transaction fee)</t>
        </is>
      </c>
      <c r="D1172" t="inlineStr"/>
      <c r="E1172" s="5" t="n">
        <v>1</v>
      </c>
      <c r="G1172" s="5" t="n">
        <v>-50323.54</v>
      </c>
      <c r="H1172" t="inlineStr">
        <is>
          <t>Bank Charges &amp; Interest</t>
        </is>
      </c>
      <c r="I1172" t="inlineStr">
        <is>
          <t>EXPENSE</t>
        </is>
      </c>
    </row>
    <row r="1173">
      <c r="A1173" s="4" t="n">
        <v>45640</v>
      </c>
      <c r="B1173" t="inlineStr">
        <is>
          <t>Capitec</t>
        </is>
      </c>
      <c r="C1173" t="inlineStr">
        <is>
          <t>Backdated S/Debit FK Dlamini Remunerat DLI REMUNERATION</t>
        </is>
      </c>
      <c r="D1173" t="inlineStr"/>
      <c r="E1173" s="5" t="n">
        <v>1500</v>
      </c>
      <c r="G1173" s="5" t="n">
        <v>-51824.54</v>
      </c>
      <c r="H1173" t="inlineStr">
        <is>
          <t>Salaries &amp; Staff Costs</t>
        </is>
      </c>
      <c r="I1173" t="inlineStr">
        <is>
          <t>EXPENSE</t>
        </is>
      </c>
    </row>
    <row r="1174">
      <c r="A1174" s="4" t="n">
        <v>45640</v>
      </c>
      <c r="B1174" t="inlineStr">
        <is>
          <t>Capitec</t>
        </is>
      </c>
      <c r="C1174" t="inlineStr">
        <is>
          <t>Bank Fee (transaction fee)</t>
        </is>
      </c>
      <c r="D1174" t="inlineStr"/>
      <c r="E1174" s="5" t="n">
        <v>1</v>
      </c>
      <c r="G1174" s="5" t="n">
        <v>-51824.54</v>
      </c>
      <c r="H1174" t="inlineStr">
        <is>
          <t>Bank Charges &amp; Interest</t>
        </is>
      </c>
      <c r="I1174" t="inlineStr">
        <is>
          <t>EXPENSE</t>
        </is>
      </c>
    </row>
    <row r="1175">
      <c r="A1175" s="4" t="n">
        <v>45640</v>
      </c>
      <c r="B1175" t="inlineStr">
        <is>
          <t>FNB</t>
        </is>
      </c>
      <c r="C1175" t="inlineStr">
        <is>
          <t>Magtape Debit Advance Ps312619385 Netcash</t>
        </is>
      </c>
      <c r="D1175" t="inlineStr"/>
      <c r="E1175" s="5" t="n">
        <v>620</v>
      </c>
      <c r="G1175" s="5" t="n">
        <v>490.86</v>
      </c>
      <c r="H1175" t="inlineStr">
        <is>
          <t>Loan Repayments / Advances (Financing)</t>
        </is>
      </c>
      <c r="I1175" t="inlineStr">
        <is>
          <t>FINANCING</t>
        </is>
      </c>
    </row>
    <row r="1176">
      <c r="A1176" s="4" t="n">
        <v>45640</v>
      </c>
      <c r="B1176" t="inlineStr">
        <is>
          <t>FNB</t>
        </is>
      </c>
      <c r="C1176" t="inlineStr">
        <is>
          <t>POS Purchase Spi Kos Delicious *7363</t>
        </is>
      </c>
      <c r="D1176" t="inlineStr">
        <is>
          <t>485442</t>
        </is>
      </c>
      <c r="E1176" s="5" t="n">
        <v>60</v>
      </c>
      <c r="G1176" s="5" t="n">
        <v>430.86</v>
      </c>
      <c r="H1176" t="inlineStr">
        <is>
          <t>Uncategorized (needs review)</t>
        </is>
      </c>
      <c r="I1176" t="inlineStr">
        <is>
          <t>UNCATEGORIZED</t>
        </is>
      </c>
    </row>
    <row r="1177">
      <c r="A1177" s="4" t="n">
        <v>45640</v>
      </c>
      <c r="B1177" t="inlineStr">
        <is>
          <t>FNB</t>
        </is>
      </c>
      <c r="C1177" t="inlineStr">
        <is>
          <t>POS Purchase PNP Crp The Glen *7363</t>
        </is>
      </c>
      <c r="D1177" t="inlineStr">
        <is>
          <t>485442</t>
        </is>
      </c>
      <c r="E1177" s="5" t="n">
        <v>290.42</v>
      </c>
      <c r="G1177" s="5" t="n">
        <v>140.44</v>
      </c>
      <c r="H1177" t="inlineStr">
        <is>
          <t>Uncategorized (needs review)</t>
        </is>
      </c>
      <c r="I1177" t="inlineStr">
        <is>
          <t>UNCATEGORIZED</t>
        </is>
      </c>
    </row>
    <row r="1178">
      <c r="A1178" s="4" t="n">
        <v>45641</v>
      </c>
      <c r="B1178" t="inlineStr">
        <is>
          <t>Capitec</t>
        </is>
      </c>
      <c r="C1178" t="inlineStr">
        <is>
          <t>POS Local Purchase Payflex SANDTON AUTH ID 031598</t>
        </is>
      </c>
      <c r="D1178" t="inlineStr">
        <is>
          <t>0000000000008213</t>
        </is>
      </c>
      <c r="E1178" s="5" t="n">
        <v>69</v>
      </c>
      <c r="G1178" s="5" t="n">
        <v>-38217.21</v>
      </c>
      <c r="H1178" t="inlineStr">
        <is>
          <t>Possible Personal / Drawings (flagged - not yet classified as business or personal)</t>
        </is>
      </c>
      <c r="I1178" t="inlineStr">
        <is>
          <t>DRAWINGS</t>
        </is>
      </c>
    </row>
    <row r="1179">
      <c r="A1179" s="4" t="n">
        <v>45643</v>
      </c>
      <c r="B1179" t="inlineStr">
        <is>
          <t>Capitec</t>
        </is>
      </c>
      <c r="C1179" t="inlineStr">
        <is>
          <t>Deposit Transfer</t>
        </is>
      </c>
      <c r="D1179" t="inlineStr"/>
      <c r="E1179" s="5" t="n">
        <v>69</v>
      </c>
      <c r="G1179" s="5" t="n">
        <v>-52144.21</v>
      </c>
      <c r="H1179" t="inlineStr">
        <is>
          <t>Fee Income Received</t>
        </is>
      </c>
      <c r="I1179" t="inlineStr">
        <is>
          <t>INCOME</t>
        </is>
      </c>
    </row>
    <row r="1180">
      <c r="A1180" s="4" t="n">
        <v>45643</v>
      </c>
      <c r="B1180" t="inlineStr">
        <is>
          <t>Capitec</t>
        </is>
      </c>
      <c r="C1180" t="inlineStr">
        <is>
          <t>Deposit Transfer</t>
        </is>
      </c>
      <c r="D1180" t="inlineStr"/>
      <c r="E1180" s="5" t="n">
        <v>69</v>
      </c>
      <c r="G1180" s="5" t="n">
        <v>-52213.21</v>
      </c>
      <c r="H1180" t="inlineStr">
        <is>
          <t>Fee Income Received</t>
        </is>
      </c>
      <c r="I1180" t="inlineStr">
        <is>
          <t>INCOME</t>
        </is>
      </c>
    </row>
    <row r="1181">
      <c r="A1181" s="4" t="n">
        <v>45643</v>
      </c>
      <c r="B1181" t="inlineStr">
        <is>
          <t>Capitec</t>
        </is>
      </c>
      <c r="C1181" t="inlineStr">
        <is>
          <t>Deposit Transfer</t>
        </is>
      </c>
      <c r="D1181" t="inlineStr"/>
      <c r="E1181" s="5" t="n">
        <v>69</v>
      </c>
      <c r="G1181" s="5" t="n">
        <v>-52282.21</v>
      </c>
      <c r="H1181" t="inlineStr">
        <is>
          <t>Fee Income Received</t>
        </is>
      </c>
      <c r="I1181" t="inlineStr">
        <is>
          <t>INCOME</t>
        </is>
      </c>
    </row>
    <row r="1182">
      <c r="A1182" s="4" t="n">
        <v>45643</v>
      </c>
      <c r="B1182" t="inlineStr">
        <is>
          <t>Capitec</t>
        </is>
      </c>
      <c r="C1182" t="inlineStr">
        <is>
          <t>Deposit Transfer</t>
        </is>
      </c>
      <c r="D1182" t="inlineStr"/>
      <c r="E1182" s="5" t="n">
        <v>69</v>
      </c>
      <c r="G1182" s="5" t="n">
        <v>-52351.21</v>
      </c>
      <c r="H1182" t="inlineStr">
        <is>
          <t>Fee Income Received</t>
        </is>
      </c>
      <c r="I1182" t="inlineStr">
        <is>
          <t>INCOME</t>
        </is>
      </c>
    </row>
    <row r="1183">
      <c r="A1183" s="4" t="n">
        <v>45643</v>
      </c>
      <c r="B1183" t="inlineStr">
        <is>
          <t>Capitec</t>
        </is>
      </c>
      <c r="C1183" t="inlineStr">
        <is>
          <t>Deposit Transfer</t>
        </is>
      </c>
      <c r="D1183" t="inlineStr"/>
      <c r="E1183" s="5" t="n">
        <v>69</v>
      </c>
      <c r="G1183" s="5" t="n">
        <v>-52420.21</v>
      </c>
      <c r="H1183" t="inlineStr">
        <is>
          <t>Fee Income Received</t>
        </is>
      </c>
      <c r="I1183" t="inlineStr">
        <is>
          <t>INCOME</t>
        </is>
      </c>
    </row>
    <row r="1184">
      <c r="A1184" s="4" t="n">
        <v>45643</v>
      </c>
      <c r="B1184" t="inlineStr">
        <is>
          <t>Capitec</t>
        </is>
      </c>
      <c r="C1184" t="inlineStr">
        <is>
          <t>Deposit Transfer</t>
        </is>
      </c>
      <c r="D1184" t="inlineStr"/>
      <c r="E1184" s="5" t="n">
        <v>69</v>
      </c>
      <c r="G1184" s="5" t="n">
        <v>-52489.21</v>
      </c>
      <c r="H1184" t="inlineStr">
        <is>
          <t>Fee Income Received</t>
        </is>
      </c>
      <c r="I1184" t="inlineStr">
        <is>
          <t>INCOME</t>
        </is>
      </c>
    </row>
    <row r="1185">
      <c r="A1185" s="4" t="n">
        <v>45643</v>
      </c>
      <c r="B1185" t="inlineStr">
        <is>
          <t>Capitec</t>
        </is>
      </c>
      <c r="C1185" t="inlineStr">
        <is>
          <t>Deposit Transfer</t>
        </is>
      </c>
      <c r="D1185" t="inlineStr"/>
      <c r="E1185" s="5" t="n">
        <v>69</v>
      </c>
      <c r="G1185" s="5" t="n">
        <v>-52558.21</v>
      </c>
      <c r="H1185" t="inlineStr">
        <is>
          <t>Fee Income Received</t>
        </is>
      </c>
      <c r="I1185" t="inlineStr">
        <is>
          <t>INCOME</t>
        </is>
      </c>
    </row>
    <row r="1186">
      <c r="A1186" s="4" t="n">
        <v>45643</v>
      </c>
      <c r="B1186" t="inlineStr">
        <is>
          <t>Capitec</t>
        </is>
      </c>
      <c r="C1186" t="inlineStr">
        <is>
          <t>Deposit Transfer</t>
        </is>
      </c>
      <c r="D1186" t="inlineStr"/>
      <c r="E1186" s="5" t="n">
        <v>69</v>
      </c>
      <c r="G1186" s="5" t="n">
        <v>-52627.21</v>
      </c>
      <c r="H1186" t="inlineStr">
        <is>
          <t>Fee Income Received</t>
        </is>
      </c>
      <c r="I1186" t="inlineStr">
        <is>
          <t>INCOME</t>
        </is>
      </c>
    </row>
    <row r="1187">
      <c r="A1187" s="4" t="n">
        <v>45643</v>
      </c>
      <c r="B1187" t="inlineStr">
        <is>
          <t>FNB</t>
        </is>
      </c>
      <c r="C1187" t="inlineStr">
        <is>
          <t>POS Purchase Shoprite Mini JHB C *7363</t>
        </is>
      </c>
      <c r="D1187" t="inlineStr">
        <is>
          <t>485442</t>
        </is>
      </c>
      <c r="E1187" s="5" t="n">
        <v>49.99</v>
      </c>
      <c r="G1187" s="5" t="n">
        <v>90.45</v>
      </c>
      <c r="H1187" t="inlineStr">
        <is>
          <t>Possible Personal / Drawings (flagged - not yet classified as business or personal)</t>
        </is>
      </c>
      <c r="I1187" t="inlineStr">
        <is>
          <t>DRAWINGS</t>
        </is>
      </c>
    </row>
    <row r="1188">
      <c r="A1188" s="4" t="n">
        <v>45643</v>
      </c>
      <c r="B1188" t="inlineStr">
        <is>
          <t>FNB</t>
        </is>
      </c>
      <c r="C1188" t="inlineStr">
        <is>
          <t>POS Purchase Crazy Plastics The *7363</t>
        </is>
      </c>
      <c r="D1188" t="inlineStr">
        <is>
          <t>485442</t>
        </is>
      </c>
      <c r="E1188" s="5" t="n">
        <v>118.46</v>
      </c>
      <c r="G1188" s="5" t="n">
        <v>-28.01</v>
      </c>
      <c r="H1188" t="inlineStr">
        <is>
          <t>Uncategorized (needs review)</t>
        </is>
      </c>
      <c r="I1188" t="inlineStr">
        <is>
          <t>UNCATEGORIZED</t>
        </is>
      </c>
    </row>
    <row r="1189">
      <c r="A1189" s="4" t="n">
        <v>45643</v>
      </c>
      <c r="B1189" t="inlineStr">
        <is>
          <t>FNB</t>
        </is>
      </c>
      <c r="C1189" t="inlineStr">
        <is>
          <t>Card Purchase With Cashback Spar Ghandi *7363</t>
        </is>
      </c>
      <c r="D1189" t="inlineStr">
        <is>
          <t>485442</t>
        </is>
      </c>
      <c r="E1189" s="5" t="n">
        <v>164.18</v>
      </c>
      <c r="G1189" s="5" t="n">
        <v>-192.19</v>
      </c>
      <c r="H1189" t="inlineStr">
        <is>
          <t>Possible Personal / Drawings (flagged - not yet classified as business or personal)</t>
        </is>
      </c>
      <c r="I1189" t="inlineStr">
        <is>
          <t>DRAWINGS</t>
        </is>
      </c>
    </row>
    <row r="1190">
      <c r="A1190" s="4" t="n">
        <v>45643</v>
      </c>
      <c r="B1190" t="inlineStr">
        <is>
          <t>FNB</t>
        </is>
      </c>
      <c r="C1190" t="inlineStr">
        <is>
          <t>Card Cashback Cashb Spar Ghandi *4164</t>
        </is>
      </c>
      <c r="D1190" t="inlineStr">
        <is>
          <t>740672</t>
        </is>
      </c>
      <c r="E1190" s="5" t="n">
        <v>100</v>
      </c>
      <c r="G1190" s="5" t="n">
        <v>-292.19</v>
      </c>
      <c r="H1190" t="inlineStr">
        <is>
          <t>Bank Charges &amp; Interest</t>
        </is>
      </c>
      <c r="I1190" t="inlineStr">
        <is>
          <t>EXPENSE</t>
        </is>
      </c>
    </row>
    <row r="1191">
      <c r="A1191" s="4" t="n">
        <v>45644</v>
      </c>
      <c r="B1191" t="inlineStr">
        <is>
          <t>Capitec</t>
        </is>
      </c>
      <c r="C1191" t="inlineStr">
        <is>
          <t>POS Local Purchase Payflex SANDTON AUTH ID 433055</t>
        </is>
      </c>
      <c r="D1191" t="inlineStr">
        <is>
          <t>0000000000008213</t>
        </is>
      </c>
      <c r="E1191" s="5" t="n">
        <v>150.66</v>
      </c>
      <c r="G1191" s="5" t="n">
        <v>-51975.2</v>
      </c>
      <c r="H1191" t="inlineStr">
        <is>
          <t>Possible Personal / Drawings (flagged - not yet classified as business or personal)</t>
        </is>
      </c>
      <c r="I1191" t="inlineStr">
        <is>
          <t>DRAWINGS</t>
        </is>
      </c>
    </row>
    <row r="1192">
      <c r="A1192" s="4" t="n">
        <v>45644</v>
      </c>
      <c r="B1192" t="inlineStr">
        <is>
          <t>Capitec</t>
        </is>
      </c>
      <c r="C1192" t="inlineStr">
        <is>
          <t>POS Local Purchase Payflex SANDTON AUTH ID 509474</t>
        </is>
      </c>
      <c r="D1192" t="inlineStr">
        <is>
          <t>0000000000008213</t>
        </is>
      </c>
      <c r="E1192" s="5" t="n">
        <v>100.01</v>
      </c>
      <c r="G1192" s="5" t="n">
        <v>-52075.21</v>
      </c>
      <c r="H1192" t="inlineStr">
        <is>
          <t>Possible Personal / Drawings (flagged - not yet classified as business or personal)</t>
        </is>
      </c>
      <c r="I1192" t="inlineStr">
        <is>
          <t>DRAWINGS</t>
        </is>
      </c>
    </row>
    <row r="1193">
      <c r="A1193" s="4" t="n">
        <v>45644</v>
      </c>
      <c r="B1193" t="inlineStr">
        <is>
          <t>FNB</t>
        </is>
      </c>
      <c r="C1193" t="inlineStr">
        <is>
          <t>Magtape Unpaid Not Provided For</t>
        </is>
      </c>
      <c r="D1193" t="inlineStr"/>
      <c r="F1193" s="5" t="n">
        <v>620</v>
      </c>
      <c r="G1193" s="5" t="n">
        <v>327.81</v>
      </c>
      <c r="H1193" t="inlineStr">
        <is>
          <t>Returned / Failed Payments (net nil, excluded)</t>
        </is>
      </c>
      <c r="I1193" t="inlineStr">
        <is>
          <t>RETURNED</t>
        </is>
      </c>
    </row>
    <row r="1194">
      <c r="A1194" s="4" t="n">
        <v>45644</v>
      </c>
      <c r="B1194" t="inlineStr">
        <is>
          <t>FNB</t>
        </is>
      </c>
      <c r="C1194" t="inlineStr">
        <is>
          <t>Unpaid No Funds 04</t>
        </is>
      </c>
      <c r="D1194" t="inlineStr"/>
      <c r="E1194" s="5" t="n">
        <v>6</v>
      </c>
      <c r="G1194" s="5" t="n">
        <v>321.81</v>
      </c>
      <c r="H1194" t="inlineStr">
        <is>
          <t>Bank Charges &amp; Interest</t>
        </is>
      </c>
      <c r="I1194" t="inlineStr">
        <is>
          <t>EXPENSE</t>
        </is>
      </c>
    </row>
    <row r="1195">
      <c r="A1195" s="4" t="n">
        <v>45645</v>
      </c>
      <c r="B1195" t="inlineStr">
        <is>
          <t>Capitec</t>
        </is>
      </c>
      <c r="C1195" t="inlineStr">
        <is>
          <t>Inward EFT Credit LEAD REFUND</t>
        </is>
      </c>
      <c r="D1195" t="inlineStr"/>
      <c r="F1195" s="5" t="n">
        <v>1190</v>
      </c>
      <c r="G1195" s="5" t="n">
        <v>-51437.21</v>
      </c>
      <c r="H1195" t="inlineStr">
        <is>
          <t>Fee Income Received</t>
        </is>
      </c>
      <c r="I1195" t="inlineStr">
        <is>
          <t>INCOME</t>
        </is>
      </c>
    </row>
    <row r="1196">
      <c r="A1196" s="4" t="n">
        <v>45646</v>
      </c>
      <c r="B1196" t="inlineStr">
        <is>
          <t>FNB</t>
        </is>
      </c>
      <c r="C1196" t="inlineStr">
        <is>
          <t>FNB App Transfer From Lit/23/Seloane</t>
        </is>
      </c>
      <c r="D1196" t="inlineStr"/>
      <c r="F1196" s="5" t="n">
        <v>5000</v>
      </c>
      <c r="G1196" s="5" t="n">
        <v>5321.81</v>
      </c>
      <c r="H1196" t="inlineStr">
        <is>
          <t>Fee Income Received</t>
        </is>
      </c>
      <c r="I1196" t="inlineStr">
        <is>
          <t>INCOME</t>
        </is>
      </c>
    </row>
    <row r="1197">
      <c r="A1197" s="4" t="n">
        <v>45647</v>
      </c>
      <c r="B1197" t="inlineStr">
        <is>
          <t>Capitec</t>
        </is>
      </c>
      <c r="C1197" t="inlineStr">
        <is>
          <t>Fuel Purchase ENGEN WITHOK Brakpan AUTH ID 3151 12</t>
        </is>
      </c>
      <c r="D1197" t="inlineStr">
        <is>
          <t>0000000000008213</t>
        </is>
      </c>
      <c r="E1197" s="5" t="n">
        <v>322.1</v>
      </c>
      <c r="G1197" s="5" t="n">
        <v>-51759.31</v>
      </c>
      <c r="H1197" t="inlineStr">
        <is>
          <t>Vehicle, Fuel &amp; Travel (incl. tolls)</t>
        </is>
      </c>
      <c r="I1197" t="inlineStr">
        <is>
          <t>EXPENSE</t>
        </is>
      </c>
    </row>
    <row r="1198">
      <c r="A1198" s="4" t="n">
        <v>45647</v>
      </c>
      <c r="B1198" t="inlineStr">
        <is>
          <t>Capitec</t>
        </is>
      </c>
      <c r="C1198" t="inlineStr">
        <is>
          <t>POS Local Purchase CLICKS CARNIVAL MALL Gauteng AUTH ID 057044</t>
        </is>
      </c>
      <c r="D1198" t="inlineStr">
        <is>
          <t>0000000000008213</t>
        </is>
      </c>
      <c r="E1198" s="5" t="n">
        <v>202.99</v>
      </c>
      <c r="G1198" s="5" t="n">
        <v>-51962.3</v>
      </c>
      <c r="H1198" t="inlineStr">
        <is>
          <t>Uncategorized (needs review)</t>
        </is>
      </c>
      <c r="I1198" t="inlineStr">
        <is>
          <t>UNCATEGORIZED</t>
        </is>
      </c>
    </row>
    <row r="1199">
      <c r="A1199" s="4" t="n">
        <v>45648</v>
      </c>
      <c r="B1199" t="inlineStr">
        <is>
          <t>Capitec</t>
        </is>
      </c>
      <c r="C1199" t="inlineStr">
        <is>
          <t>POS Local Purchase CHOICE CLOTHING BRAKPAN BRAKPAN A UTH ID 016136</t>
        </is>
      </c>
      <c r="D1199" t="inlineStr">
        <is>
          <t>0000000000008213</t>
        </is>
      </c>
      <c r="E1199" s="5" t="n">
        <v>60</v>
      </c>
      <c r="G1199" s="5" t="n">
        <v>-52022.3</v>
      </c>
      <c r="H1199" t="inlineStr">
        <is>
          <t>Uncategorized (needs review)</t>
        </is>
      </c>
      <c r="I1199" t="inlineStr">
        <is>
          <t>UNCATEGORIZED</t>
        </is>
      </c>
    </row>
    <row r="1200">
      <c r="A1200" s="4" t="n">
        <v>45648</v>
      </c>
      <c r="B1200" t="inlineStr">
        <is>
          <t>Capitec</t>
        </is>
      </c>
      <c r="C1200" t="inlineStr">
        <is>
          <t>POS Local Purchase Payflex SANDTON AUTH ID 748209</t>
        </is>
      </c>
      <c r="D1200" t="inlineStr">
        <is>
          <t>0000000000008213</t>
        </is>
      </c>
      <c r="E1200" s="5" t="n">
        <v>130.84</v>
      </c>
      <c r="G1200" s="5" t="n">
        <v>-52153.14</v>
      </c>
      <c r="H1200" t="inlineStr">
        <is>
          <t>Possible Personal / Drawings (flagged - not yet classified as business or personal)</t>
        </is>
      </c>
      <c r="I1200" t="inlineStr">
        <is>
          <t>DRAWINGS</t>
        </is>
      </c>
    </row>
    <row r="1201">
      <c r="A1201" s="4" t="n">
        <v>45649</v>
      </c>
      <c r="B1201" t="inlineStr">
        <is>
          <t>FNB</t>
        </is>
      </c>
      <c r="C1201" t="inlineStr">
        <is>
          <t>POS Purchase Checkershyper Carni *7363</t>
        </is>
      </c>
      <c r="D1201" t="inlineStr">
        <is>
          <t>485442</t>
        </is>
      </c>
      <c r="E1201" s="5" t="n">
        <v>297.3</v>
      </c>
      <c r="G1201" s="5" t="n">
        <v>5024.51</v>
      </c>
      <c r="H1201" t="inlineStr">
        <is>
          <t>Possible Personal / Drawings (flagged - not yet classified as business or personal)</t>
        </is>
      </c>
      <c r="I1201" t="inlineStr">
        <is>
          <t>DRAWINGS</t>
        </is>
      </c>
    </row>
    <row r="1202">
      <c r="A1202" s="4" t="n">
        <v>45650</v>
      </c>
      <c r="B1202" t="inlineStr">
        <is>
          <t>Capitec</t>
        </is>
      </c>
      <c r="C1202" t="inlineStr">
        <is>
          <t>POS Local Purchase PAYSTACK CAPE TOWN -299,99 AUTH ID 644638</t>
        </is>
      </c>
      <c r="D1202" t="inlineStr">
        <is>
          <t>0000000000008213</t>
        </is>
      </c>
      <c r="E1202" s="5" t="n">
        <v>299.99</v>
      </c>
      <c r="G1202" s="5" t="n">
        <v>-52453.13</v>
      </c>
      <c r="H1202" t="inlineStr">
        <is>
          <t>Uncategorized (needs review)</t>
        </is>
      </c>
      <c r="I1202" t="inlineStr">
        <is>
          <t>UNCATEGORIZED</t>
        </is>
      </c>
    </row>
    <row r="1203">
      <c r="A1203" s="4" t="n">
        <v>45650</v>
      </c>
      <c r="B1203" t="inlineStr">
        <is>
          <t>FNB</t>
        </is>
      </c>
      <c r="C1203" t="inlineStr">
        <is>
          <t>POS Purchase Vps*Sausage Sizzlin *7363</t>
        </is>
      </c>
      <c r="D1203" t="inlineStr">
        <is>
          <t>485442</t>
        </is>
      </c>
      <c r="E1203" s="5" t="n">
        <v>50</v>
      </c>
      <c r="G1203" s="5" t="n">
        <v>4974.51</v>
      </c>
      <c r="H1203" t="inlineStr">
        <is>
          <t>Uncategorized (needs review)</t>
        </is>
      </c>
      <c r="I1203" t="inlineStr">
        <is>
          <t>UNCATEGORIZED</t>
        </is>
      </c>
    </row>
    <row r="1204">
      <c r="A1204" s="4" t="n">
        <v>45650</v>
      </c>
      <c r="B1204" t="inlineStr">
        <is>
          <t>FNB</t>
        </is>
      </c>
      <c r="C1204" t="inlineStr">
        <is>
          <t>POS Purchase PNP Exp Heidelberg *7363</t>
        </is>
      </c>
      <c r="D1204" t="inlineStr">
        <is>
          <t>485442</t>
        </is>
      </c>
      <c r="E1204" s="5" t="n">
        <v>76.40000000000001</v>
      </c>
      <c r="G1204" s="5" t="n">
        <v>4898.11</v>
      </c>
      <c r="H1204" t="inlineStr">
        <is>
          <t>Uncategorized (needs review)</t>
        </is>
      </c>
      <c r="I1204" t="inlineStr">
        <is>
          <t>UNCATEGORIZED</t>
        </is>
      </c>
    </row>
    <row r="1205">
      <c r="A1205" s="4" t="n">
        <v>45651</v>
      </c>
      <c r="B1205" t="inlineStr">
        <is>
          <t>Capitec</t>
        </is>
      </c>
      <c r="C1205" t="inlineStr">
        <is>
          <t>Fuel Purchase ENGEN TSAKANE CORNER Brakpan AUTH ID 858810</t>
        </is>
      </c>
      <c r="D1205" t="inlineStr">
        <is>
          <t>0000000000008213</t>
        </is>
      </c>
      <c r="E1205" s="5" t="n">
        <v>322.05</v>
      </c>
      <c r="G1205" s="5" t="n">
        <v>-52775.18</v>
      </c>
      <c r="H1205" t="inlineStr">
        <is>
          <t>Vehicle, Fuel &amp; Travel (incl. tolls)</t>
        </is>
      </c>
      <c r="I1205" t="inlineStr">
        <is>
          <t>EXPENSE</t>
        </is>
      </c>
    </row>
    <row r="1206">
      <c r="A1206" s="4" t="n">
        <v>45651</v>
      </c>
      <c r="B1206" t="inlineStr">
        <is>
          <t>Capitec</t>
        </is>
      </c>
      <c r="C1206" t="inlineStr">
        <is>
          <t>RTC Deposit Dlamini Legal Inc- F</t>
        </is>
      </c>
      <c r="D1206" t="inlineStr"/>
      <c r="F1206" s="5" t="n">
        <v>1500</v>
      </c>
      <c r="G1206" s="5" t="n">
        <v>-51275.18</v>
      </c>
      <c r="H1206" t="inlineStr">
        <is>
          <t>Inter-account Transfer (Capitec&lt;-&gt;FNB, eliminated)</t>
        </is>
      </c>
      <c r="I1206" t="inlineStr">
        <is>
          <t>TRANSFER</t>
        </is>
      </c>
    </row>
    <row r="1207">
      <c r="A1207" s="4" t="n">
        <v>45653</v>
      </c>
      <c r="B1207" t="inlineStr">
        <is>
          <t>Capitec</t>
        </is>
      </c>
      <c r="C1207" t="inlineStr">
        <is>
          <t>POS Local Purchase 13 Total Carolina C MP AUTH ID 76678 3</t>
        </is>
      </c>
      <c r="D1207" t="inlineStr">
        <is>
          <t>00000000000082</t>
        </is>
      </c>
      <c r="E1207" s="5" t="n">
        <v>51.8</v>
      </c>
      <c r="G1207" s="5" t="n">
        <v>-51326.98</v>
      </c>
      <c r="H1207" t="inlineStr">
        <is>
          <t>Uncategorized (needs review)</t>
        </is>
      </c>
      <c r="I1207" t="inlineStr">
        <is>
          <t>UNCATEGORIZED</t>
        </is>
      </c>
    </row>
    <row r="1208">
      <c r="A1208" s="4" t="n">
        <v>45653</v>
      </c>
      <c r="B1208" t="inlineStr">
        <is>
          <t>FNB</t>
        </is>
      </c>
      <c r="C1208" t="inlineStr">
        <is>
          <t>FNB App Rtc Pmt To Dlamini Legal Inc- C Dlamini Legal Inc- F</t>
        </is>
      </c>
      <c r="D1208" t="inlineStr"/>
      <c r="E1208" s="5" t="n">
        <v>1500</v>
      </c>
      <c r="G1208" s="5" t="n">
        <v>3398.11</v>
      </c>
      <c r="H1208" t="inlineStr">
        <is>
          <t>Inter-account Transfer (Capitec&lt;-&gt;FNB, eliminated)</t>
        </is>
      </c>
      <c r="I1208" t="inlineStr">
        <is>
          <t>TRANSFER</t>
        </is>
      </c>
    </row>
    <row r="1209">
      <c r="A1209" s="4" t="n">
        <v>45653</v>
      </c>
      <c r="B1209" t="inlineStr">
        <is>
          <t>FNB</t>
        </is>
      </c>
      <c r="C1209" t="inlineStr">
        <is>
          <t>FNB App Prepaid Airtime</t>
        </is>
      </c>
      <c r="D1209" t="inlineStr">
        <is>
          <t>27813556826</t>
        </is>
      </c>
      <c r="E1209" s="5" t="n">
        <v>50</v>
      </c>
      <c r="G1209" s="5" t="n">
        <v>3348.11</v>
      </c>
      <c r="H1209" t="inlineStr">
        <is>
          <t>Telecoms, IT &amp; Subscriptions</t>
        </is>
      </c>
      <c r="I1209" t="inlineStr">
        <is>
          <t>EXPENSE</t>
        </is>
      </c>
    </row>
    <row r="1210">
      <c r="A1210" s="4" t="n">
        <v>45653</v>
      </c>
      <c r="B1210" t="inlineStr">
        <is>
          <t>FNB</t>
        </is>
      </c>
      <c r="C1210" t="inlineStr">
        <is>
          <t>POS Purchase Shell Ultra City *7363</t>
        </is>
      </c>
      <c r="D1210" t="inlineStr">
        <is>
          <t>485442</t>
        </is>
      </c>
      <c r="E1210" s="5" t="n">
        <v>36</v>
      </c>
      <c r="G1210" s="5" t="n">
        <v>3312.11</v>
      </c>
      <c r="H1210" t="inlineStr">
        <is>
          <t>Uncategorized (needs review)</t>
        </is>
      </c>
      <c r="I1210" t="inlineStr">
        <is>
          <t>UNCATEGORIZED</t>
        </is>
      </c>
    </row>
    <row r="1211">
      <c r="A1211" s="4" t="n">
        <v>45653</v>
      </c>
      <c r="B1211" t="inlineStr">
        <is>
          <t>FNB</t>
        </is>
      </c>
      <c r="C1211" t="inlineStr">
        <is>
          <t>POS Purchase Roman ' S Pizza Mal *7363</t>
        </is>
      </c>
      <c r="D1211" t="inlineStr">
        <is>
          <t>485442</t>
        </is>
      </c>
      <c r="E1211" s="5" t="n">
        <v>199.9</v>
      </c>
      <c r="G1211" s="5" t="n">
        <v>3112.21</v>
      </c>
      <c r="H1211" t="inlineStr">
        <is>
          <t>Uncategorized (needs review)</t>
        </is>
      </c>
      <c r="I1211" t="inlineStr">
        <is>
          <t>UNCATEGORIZED</t>
        </is>
      </c>
    </row>
    <row r="1212">
      <c r="A1212" s="4" t="n">
        <v>45653</v>
      </c>
      <c r="B1212" t="inlineStr">
        <is>
          <t>FNB</t>
        </is>
      </c>
      <c r="C1212" t="inlineStr">
        <is>
          <t>Fuel Purchase Engen Tsakane Corne *7363</t>
        </is>
      </c>
      <c r="D1212" t="inlineStr">
        <is>
          <t>485442</t>
        </is>
      </c>
      <c r="E1212" s="5" t="n">
        <v>1052.03</v>
      </c>
      <c r="G1212" s="5" t="n">
        <v>2060.18</v>
      </c>
      <c r="H1212" t="inlineStr">
        <is>
          <t>Vehicle, Fuel &amp; Travel (incl. tolls)</t>
        </is>
      </c>
      <c r="I1212" t="inlineStr">
        <is>
          <t>EXPENSE</t>
        </is>
      </c>
    </row>
    <row r="1213">
      <c r="A1213" s="4" t="n">
        <v>45656</v>
      </c>
      <c r="B1213" t="inlineStr">
        <is>
          <t>Capitec</t>
        </is>
      </c>
      <c r="C1213" t="inlineStr">
        <is>
          <t>Ret Cr Transfer J BALOYI</t>
        </is>
      </c>
      <c r="D1213" t="inlineStr"/>
      <c r="F1213" s="5" t="n">
        <v>5000</v>
      </c>
      <c r="G1213" s="5" t="n">
        <v>-46326.98</v>
      </c>
      <c r="H1213" t="inlineStr">
        <is>
          <t>Returned / Failed Payments (net nil, excluded)</t>
        </is>
      </c>
      <c r="I1213" t="inlineStr">
        <is>
          <t>RETURNED</t>
        </is>
      </c>
    </row>
    <row r="1214">
      <c r="A1214" s="4" t="n">
        <v>45657</v>
      </c>
      <c r="B1214" t="inlineStr">
        <is>
          <t>Capitec</t>
        </is>
      </c>
      <c r="C1214" t="inlineStr">
        <is>
          <t>Debit Interest</t>
        </is>
      </c>
      <c r="D1214" t="inlineStr"/>
      <c r="E1214" s="5" t="n">
        <v>893.22</v>
      </c>
      <c r="G1214" s="5" t="n">
        <v>-47220.2</v>
      </c>
      <c r="H1214" t="inlineStr">
        <is>
          <t>Bank Charges &amp; Interest</t>
        </is>
      </c>
      <c r="I1214" t="inlineStr">
        <is>
          <t>EXPENSE</t>
        </is>
      </c>
    </row>
    <row r="1215">
      <c r="A1215" s="4" t="n">
        <v>45657</v>
      </c>
      <c r="B1215" t="inlineStr">
        <is>
          <t>Capitec</t>
        </is>
      </c>
      <c r="C1215" t="inlineStr">
        <is>
          <t>Monthly Service Fee</t>
        </is>
      </c>
      <c r="D1215" t="inlineStr"/>
      <c r="E1215" s="5" t="n">
        <v>50</v>
      </c>
      <c r="G1215" s="5" t="n">
        <v>-47270.2</v>
      </c>
      <c r="H1215" t="inlineStr">
        <is>
          <t>Bank Charges &amp; Interest</t>
        </is>
      </c>
      <c r="I1215" t="inlineStr">
        <is>
          <t>EXPENSE</t>
        </is>
      </c>
    </row>
    <row r="1216">
      <c r="A1216" s="4" t="n">
        <v>45657</v>
      </c>
      <c r="B1216" t="inlineStr">
        <is>
          <t>FNB</t>
        </is>
      </c>
      <c r="C1216" t="inlineStr">
        <is>
          <t>B2B Collection</t>
        </is>
      </c>
      <c r="D1216" t="inlineStr"/>
      <c r="E1216" s="5" t="n">
        <v>718.34</v>
      </c>
      <c r="G1216" s="5" t="n">
        <v>1341.84</v>
      </c>
      <c r="H1216" t="inlineStr">
        <is>
          <t>Fee Income Received</t>
        </is>
      </c>
      <c r="I1216" t="inlineStr">
        <is>
          <t>INCOME</t>
        </is>
      </c>
    </row>
    <row r="1217">
      <c r="A1217" s="4" t="n">
        <v>45657</v>
      </c>
      <c r="B1217" t="inlineStr">
        <is>
          <t>FNB</t>
        </is>
      </c>
      <c r="C1217" t="inlineStr">
        <is>
          <t>Magtape Debit Telkom Sa</t>
        </is>
      </c>
      <c r="D1217" t="inlineStr">
        <is>
          <t>139902546767587142</t>
        </is>
      </c>
      <c r="E1217" s="5" t="n">
        <v>99</v>
      </c>
      <c r="G1217" s="5" t="n">
        <v>1242.84</v>
      </c>
      <c r="H1217" t="inlineStr">
        <is>
          <t>Telecoms, IT &amp; Subscriptions</t>
        </is>
      </c>
      <c r="I1217" t="inlineStr">
        <is>
          <t>EXPENSE</t>
        </is>
      </c>
    </row>
    <row r="1218">
      <c r="A1218" s="4" t="n">
        <v>45658</v>
      </c>
      <c r="B1218" t="inlineStr">
        <is>
          <t>Capitec</t>
        </is>
      </c>
      <c r="C1218" t="inlineStr">
        <is>
          <t>******006073** ** DLI FNB BUSINESS DLI CAPITEC BIZ</t>
        </is>
      </c>
      <c r="D1218" t="inlineStr"/>
      <c r="E1218" s="5" t="n">
        <v>2000</v>
      </c>
      <c r="G1218" s="5" t="n">
        <v>-49276.7</v>
      </c>
      <c r="H1218" t="inlineStr">
        <is>
          <t>Inter-account Transfer (Capitec&lt;-&gt;FNB, eliminated)</t>
        </is>
      </c>
      <c r="I1218" t="inlineStr">
        <is>
          <t>TRANSFER</t>
        </is>
      </c>
    </row>
    <row r="1219">
      <c r="A1219" s="4" t="n">
        <v>45658</v>
      </c>
      <c r="B1219" t="inlineStr">
        <is>
          <t>Capitec</t>
        </is>
      </c>
      <c r="C1219" t="inlineStr">
        <is>
          <t>Bank Fee (transaction fee)</t>
        </is>
      </c>
      <c r="D1219" t="inlineStr"/>
      <c r="E1219" s="5" t="n">
        <v>6.5</v>
      </c>
      <c r="G1219" s="5" t="n">
        <v>-49276.7</v>
      </c>
      <c r="H1219" t="inlineStr">
        <is>
          <t>Bank Charges &amp; Interest</t>
        </is>
      </c>
      <c r="I1219" t="inlineStr">
        <is>
          <t>EXPENSE</t>
        </is>
      </c>
    </row>
    <row r="1220">
      <c r="A1220" s="4" t="n">
        <v>45659</v>
      </c>
      <c r="B1220" t="inlineStr">
        <is>
          <t>FNB</t>
        </is>
      </c>
      <c r="C1220" t="inlineStr">
        <is>
          <t>Rtc Credit Dli Capitec Biz Yfqt0Xfedb</t>
        </is>
      </c>
      <c r="D1220" t="inlineStr"/>
      <c r="F1220" s="5" t="n">
        <v>2000</v>
      </c>
      <c r="G1220" s="5" t="n">
        <v>3226.8</v>
      </c>
      <c r="H1220" t="inlineStr">
        <is>
          <t>Inter-account Transfer (Capitec&lt;-&gt;FNB, eliminated)</t>
        </is>
      </c>
      <c r="I1220" t="inlineStr">
        <is>
          <t>TRANSFER</t>
        </is>
      </c>
    </row>
    <row r="1221">
      <c r="A1221" s="4" t="n">
        <v>45659</v>
      </c>
      <c r="B1221" t="inlineStr">
        <is>
          <t>FNB</t>
        </is>
      </c>
      <c r="C1221" t="inlineStr">
        <is>
          <t>Magtape Debit Axxess Netcash</t>
        </is>
      </c>
      <c r="D1221" t="inlineStr">
        <is>
          <t>316002207</t>
        </is>
      </c>
      <c r="E1221" s="5" t="n">
        <v>199</v>
      </c>
      <c r="G1221" s="5" t="n">
        <v>3027.8</v>
      </c>
      <c r="H1221" t="inlineStr">
        <is>
          <t>Telecoms, IT &amp; Subscriptions</t>
        </is>
      </c>
      <c r="I1221" t="inlineStr">
        <is>
          <t>EXPENSE</t>
        </is>
      </c>
    </row>
    <row r="1222">
      <c r="A1222" s="4" t="n">
        <v>45659</v>
      </c>
      <c r="B1222" t="inlineStr">
        <is>
          <t>FNB</t>
        </is>
      </c>
      <c r="C1222" t="inlineStr">
        <is>
          <t>POS Purchase 71.99 Google Youtub *7363</t>
        </is>
      </c>
      <c r="D1222" t="inlineStr">
        <is>
          <t>485442</t>
        </is>
      </c>
      <c r="E1222" s="5" t="n">
        <v>71.98999999999999</v>
      </c>
      <c r="G1222" s="5" t="n">
        <v>2955.81</v>
      </c>
      <c r="H1222" t="inlineStr">
        <is>
          <t>Telecoms, IT &amp; Subscriptions</t>
        </is>
      </c>
      <c r="I1222" t="inlineStr">
        <is>
          <t>EXPENSE</t>
        </is>
      </c>
    </row>
    <row r="1223">
      <c r="A1223" s="4" t="n">
        <v>45660</v>
      </c>
      <c r="B1223" t="inlineStr">
        <is>
          <t>Capitec</t>
        </is>
      </c>
      <c r="C1223" t="inlineStr">
        <is>
          <t>POS Local Purchase Checkers Cresta CRESTA AUTH ID 99 1548</t>
        </is>
      </c>
      <c r="D1223" t="inlineStr">
        <is>
          <t>0000000000008213</t>
        </is>
      </c>
      <c r="E1223" s="5" t="n">
        <v>205.17</v>
      </c>
      <c r="G1223" s="5" t="n">
        <v>-50536.27</v>
      </c>
      <c r="H1223" t="inlineStr">
        <is>
          <t>Possible Personal / Drawings (flagged - not yet classified as business or personal)</t>
        </is>
      </c>
      <c r="I1223" t="inlineStr">
        <is>
          <t>DRAWINGS</t>
        </is>
      </c>
    </row>
    <row r="1224">
      <c r="A1224" s="4" t="n">
        <v>45660</v>
      </c>
      <c r="B1224" t="inlineStr">
        <is>
          <t>Capitec</t>
        </is>
      </c>
      <c r="C1224" t="inlineStr">
        <is>
          <t>Fuel Purchase BP M2 JOHANNESBURG AUTH ID 245882</t>
        </is>
      </c>
      <c r="D1224" t="inlineStr">
        <is>
          <t>0000000000008213</t>
        </is>
      </c>
      <c r="E1224" s="5" t="n">
        <v>600</v>
      </c>
      <c r="G1224" s="5" t="n">
        <v>-51136.27</v>
      </c>
      <c r="H1224" t="inlineStr">
        <is>
          <t>Vehicle, Fuel &amp; Travel (incl. tolls)</t>
        </is>
      </c>
      <c r="I1224" t="inlineStr">
        <is>
          <t>EXPENSE</t>
        </is>
      </c>
    </row>
    <row r="1225">
      <c r="A1225" s="4" t="n">
        <v>45661</v>
      </c>
      <c r="B1225" t="inlineStr">
        <is>
          <t>Capitec</t>
        </is>
      </c>
      <c r="C1225" t="inlineStr">
        <is>
          <t>POS Local Purchase LION Broederstroo AUTH ID 252260</t>
        </is>
      </c>
      <c r="D1225" t="inlineStr">
        <is>
          <t>0000000000008213</t>
        </is>
      </c>
      <c r="E1225" s="5" t="n">
        <v>1060</v>
      </c>
      <c r="G1225" s="5" t="n">
        <v>-52196.27</v>
      </c>
      <c r="H1225" t="inlineStr">
        <is>
          <t>Uncategorized (needs review)</t>
        </is>
      </c>
      <c r="I1225" t="inlineStr">
        <is>
          <t>UNCATEGORIZED</t>
        </is>
      </c>
    </row>
    <row r="1226">
      <c r="A1226" s="4" t="n">
        <v>45661</v>
      </c>
      <c r="B1226" t="inlineStr">
        <is>
          <t>FNB</t>
        </is>
      </c>
      <c r="C1226" t="inlineStr">
        <is>
          <t>POS Purchase V008-Edg Blackhea C *7363</t>
        </is>
      </c>
      <c r="D1226" t="inlineStr">
        <is>
          <t>485442</t>
        </is>
      </c>
      <c r="E1226" s="5" t="n">
        <v>251.98</v>
      </c>
      <c r="G1226" s="5" t="n">
        <v>2703.83</v>
      </c>
      <c r="H1226" t="inlineStr">
        <is>
          <t>Uncategorized (needs review)</t>
        </is>
      </c>
      <c r="I1226" t="inlineStr">
        <is>
          <t>UNCATEGORIZED</t>
        </is>
      </c>
    </row>
    <row r="1227">
      <c r="A1227" s="4" t="n">
        <v>45662</v>
      </c>
      <c r="B1227" t="inlineStr">
        <is>
          <t>Capitec</t>
        </is>
      </c>
      <c r="C1227" t="inlineStr">
        <is>
          <t>POS Local Purchase L&amp;SP KIOSK Broederstroo AUTH ID 3 75072</t>
        </is>
      </c>
      <c r="D1227" t="inlineStr">
        <is>
          <t>0000000000008213</t>
        </is>
      </c>
      <c r="E1227" s="5" t="n">
        <v>55</v>
      </c>
      <c r="G1227" s="5" t="n">
        <v>-52251.27</v>
      </c>
      <c r="H1227" t="inlineStr">
        <is>
          <t>Uncategorized (needs review)</t>
        </is>
      </c>
      <c r="I1227" t="inlineStr">
        <is>
          <t>UNCATEGORIZED</t>
        </is>
      </c>
    </row>
    <row r="1228">
      <c r="A1228" s="4" t="n">
        <v>45663</v>
      </c>
      <c r="B1228" t="inlineStr">
        <is>
          <t>FNB</t>
        </is>
      </c>
      <c r="C1228" t="inlineStr">
        <is>
          <t>FNB App Transfer From Est/23/Duma</t>
        </is>
      </c>
      <c r="D1228" t="inlineStr"/>
      <c r="F1228" s="5" t="n">
        <v>5000</v>
      </c>
      <c r="G1228" s="5" t="n">
        <v>7703.83</v>
      </c>
      <c r="H1228" t="inlineStr">
        <is>
          <t>Fee Income Received</t>
        </is>
      </c>
      <c r="I1228" t="inlineStr">
        <is>
          <t>INCOME</t>
        </is>
      </c>
    </row>
    <row r="1229">
      <c r="A1229" s="4" t="n">
        <v>45663</v>
      </c>
      <c r="B1229" t="inlineStr">
        <is>
          <t>FNB</t>
        </is>
      </c>
      <c r="C1229" t="inlineStr">
        <is>
          <t>ATM Cash Ssdncr 8 *7363</t>
        </is>
      </c>
      <c r="D1229" t="inlineStr">
        <is>
          <t>485442</t>
        </is>
      </c>
      <c r="E1229" s="5" t="n">
        <v>2000</v>
      </c>
      <c r="G1229" s="5" t="n">
        <v>5703.83</v>
      </c>
      <c r="H1229" t="inlineStr">
        <is>
          <t>Possible Personal / Drawings (flagged - not yet classified as business or personal)</t>
        </is>
      </c>
      <c r="I1229" t="inlineStr">
        <is>
          <t>DRAWINGS</t>
        </is>
      </c>
    </row>
    <row r="1230">
      <c r="A1230" s="4" t="n">
        <v>45663</v>
      </c>
      <c r="B1230" t="inlineStr">
        <is>
          <t>FNB</t>
        </is>
      </c>
      <c r="C1230" t="inlineStr">
        <is>
          <t>FNB App Rtc Pmt To Loan Account Dli Repayment</t>
        </is>
      </c>
      <c r="D1230" t="inlineStr"/>
      <c r="E1230" s="5" t="n">
        <v>1000</v>
      </c>
      <c r="G1230" s="5" t="n">
        <v>4703.83</v>
      </c>
      <c r="H1230" t="inlineStr">
        <is>
          <t>Loan Repayments / Advances (Financing)</t>
        </is>
      </c>
      <c r="I1230" t="inlineStr">
        <is>
          <t>FINANCING</t>
        </is>
      </c>
    </row>
    <row r="1231">
      <c r="A1231" s="4" t="n">
        <v>45663</v>
      </c>
      <c r="B1231" t="inlineStr">
        <is>
          <t>FNB</t>
        </is>
      </c>
      <c r="C1231" t="inlineStr">
        <is>
          <t>POS Purchase KFC Mb Meredale 2 *7363</t>
        </is>
      </c>
      <c r="D1231" t="inlineStr">
        <is>
          <t>485442</t>
        </is>
      </c>
      <c r="E1231" s="5" t="n">
        <v>25.9</v>
      </c>
      <c r="G1231" s="5" t="n">
        <v>4677.93</v>
      </c>
      <c r="H1231" t="inlineStr">
        <is>
          <t>Possible Personal / Drawings (flagged - not yet classified as business or personal)</t>
        </is>
      </c>
      <c r="I1231" t="inlineStr">
        <is>
          <t>DRAWINGS</t>
        </is>
      </c>
    </row>
    <row r="1232">
      <c r="A1232" s="4" t="n">
        <v>45664</v>
      </c>
      <c r="B1232" t="inlineStr">
        <is>
          <t>FNB</t>
        </is>
      </c>
      <c r="C1232" t="inlineStr">
        <is>
          <t>Internet Pmt To Sarseflng</t>
        </is>
      </c>
      <c r="D1232" t="inlineStr">
        <is>
          <t>0087077540</t>
        </is>
      </c>
      <c r="E1232" s="5" t="n">
        <v>1244.81</v>
      </c>
      <c r="G1232" s="5" t="n">
        <v>3433.12</v>
      </c>
      <c r="H1232" t="inlineStr">
        <is>
          <t>Taxation Paid (SARS)</t>
        </is>
      </c>
      <c r="I1232" t="inlineStr">
        <is>
          <t>EXPENSE</t>
        </is>
      </c>
    </row>
    <row r="1233">
      <c r="A1233" s="4" t="n">
        <v>45664</v>
      </c>
      <c r="B1233" t="inlineStr">
        <is>
          <t>FNB</t>
        </is>
      </c>
      <c r="C1233" t="inlineStr">
        <is>
          <t>POS Purchase Mcd Tsakane (0622) *7363</t>
        </is>
      </c>
      <c r="D1233" t="inlineStr">
        <is>
          <t>485442</t>
        </is>
      </c>
      <c r="E1233" s="5" t="n">
        <v>189.2</v>
      </c>
      <c r="G1233" s="5" t="n">
        <v>3243.92</v>
      </c>
      <c r="H1233" t="inlineStr">
        <is>
          <t>Possible Personal / Drawings (flagged - not yet classified as business or personal)</t>
        </is>
      </c>
      <c r="I1233" t="inlineStr">
        <is>
          <t>DRAWINGS</t>
        </is>
      </c>
    </row>
    <row r="1234">
      <c r="A1234" s="4" t="n">
        <v>45664</v>
      </c>
      <c r="B1234" t="inlineStr">
        <is>
          <t>FNB</t>
        </is>
      </c>
      <c r="C1234" t="inlineStr">
        <is>
          <t>POS Purchase KFC Kpf Heidelberg *7363</t>
        </is>
      </c>
      <c r="D1234" t="inlineStr">
        <is>
          <t>485442</t>
        </is>
      </c>
      <c r="E1234" s="5" t="n">
        <v>211.8</v>
      </c>
      <c r="G1234" s="5" t="n">
        <v>3032.12</v>
      </c>
      <c r="H1234" t="inlineStr">
        <is>
          <t>Possible Personal / Drawings (flagged - not yet classified as business or personal)</t>
        </is>
      </c>
      <c r="I1234" t="inlineStr">
        <is>
          <t>DRAWINGS</t>
        </is>
      </c>
    </row>
    <row r="1235">
      <c r="A1235" s="4" t="n">
        <v>45664</v>
      </c>
      <c r="B1235" t="inlineStr">
        <is>
          <t>FNB</t>
        </is>
      </c>
      <c r="C1235" t="inlineStr">
        <is>
          <t>POS Purchase PNA The Victorian S *7363</t>
        </is>
      </c>
      <c r="D1235" t="inlineStr">
        <is>
          <t>485442</t>
        </is>
      </c>
      <c r="E1235" s="5" t="n">
        <v>829.8200000000001</v>
      </c>
      <c r="G1235" s="5" t="n">
        <v>2202.3</v>
      </c>
      <c r="H1235" t="inlineStr">
        <is>
          <t>Uncategorized (needs review)</t>
        </is>
      </c>
      <c r="I1235" t="inlineStr">
        <is>
          <t>UNCATEGORIZED</t>
        </is>
      </c>
    </row>
    <row r="1236">
      <c r="A1236" s="4" t="n">
        <v>45664</v>
      </c>
      <c r="B1236" t="inlineStr">
        <is>
          <t>FNB</t>
        </is>
      </c>
      <c r="C1236" t="inlineStr">
        <is>
          <t>Int On Debit Balance</t>
        </is>
      </c>
      <c r="D1236" t="inlineStr"/>
      <c r="E1236" s="5" t="n">
        <v>0.05</v>
      </c>
      <c r="G1236" s="5" t="n">
        <v>2202.25</v>
      </c>
      <c r="H1236" t="inlineStr">
        <is>
          <t>Bank Charges &amp; Interest</t>
        </is>
      </c>
      <c r="I1236" t="inlineStr">
        <is>
          <t>EXPENSE</t>
        </is>
      </c>
    </row>
    <row r="1237">
      <c r="A1237" s="4" t="n">
        <v>45664</v>
      </c>
      <c r="B1237" t="inlineStr">
        <is>
          <t>FNB</t>
        </is>
      </c>
      <c r="C1237" t="inlineStr">
        <is>
          <t>Penalty Interest</t>
        </is>
      </c>
      <c r="D1237" t="inlineStr"/>
      <c r="E1237" s="5" t="n">
        <v>0.04</v>
      </c>
      <c r="G1237" s="5" t="n">
        <v>2202.21</v>
      </c>
      <c r="H1237" t="inlineStr">
        <is>
          <t>Bank Charges &amp; Interest</t>
        </is>
      </c>
      <c r="I1237" t="inlineStr">
        <is>
          <t>EXPENSE</t>
        </is>
      </c>
    </row>
    <row r="1238">
      <c r="A1238" s="4" t="n">
        <v>45664</v>
      </c>
      <c r="B1238" t="inlineStr">
        <is>
          <t>FNB</t>
        </is>
      </c>
      <c r="C1238" t="inlineStr">
        <is>
          <t>Account Fee</t>
        </is>
      </c>
      <c r="D1238" t="inlineStr"/>
      <c r="E1238" s="5" t="n">
        <v>330</v>
      </c>
      <c r="G1238" s="5" t="n">
        <v>1872.21</v>
      </c>
      <c r="H1238" t="inlineStr">
        <is>
          <t>Bank Charges &amp; Interest</t>
        </is>
      </c>
      <c r="I1238" t="inlineStr">
        <is>
          <t>EXPENSE</t>
        </is>
      </c>
    </row>
    <row r="1239">
      <c r="A1239" s="4" t="n">
        <v>45664</v>
      </c>
      <c r="B1239" t="inlineStr">
        <is>
          <t>FNB</t>
        </is>
      </c>
      <c r="C1239" t="inlineStr">
        <is>
          <t>Fees</t>
        </is>
      </c>
      <c r="D1239" t="inlineStr"/>
      <c r="E1239" s="5" t="n">
        <v>15</v>
      </c>
      <c r="G1239" s="5" t="n">
        <v>1857.21</v>
      </c>
      <c r="H1239" t="inlineStr">
        <is>
          <t>Bank Charges &amp; Interest</t>
        </is>
      </c>
      <c r="I1239" t="inlineStr">
        <is>
          <t>EXPENSE</t>
        </is>
      </c>
    </row>
    <row r="1240">
      <c r="A1240" s="4" t="n">
        <v>45665</v>
      </c>
      <c r="B1240" t="inlineStr">
        <is>
          <t>Capitec</t>
        </is>
      </c>
      <c r="C1240" t="inlineStr">
        <is>
          <t>Fuel Purchase ENGEN TSAKANE CORNER Brakpan AUTH ID 081546</t>
        </is>
      </c>
      <c r="D1240" t="inlineStr">
        <is>
          <t>0000000000008213</t>
        </is>
      </c>
      <c r="E1240" s="5" t="n">
        <v>323.85</v>
      </c>
      <c r="G1240" s="5" t="n">
        <v>-52575.12</v>
      </c>
      <c r="H1240" t="inlineStr">
        <is>
          <t>Vehicle, Fuel &amp; Travel (incl. tolls)</t>
        </is>
      </c>
      <c r="I1240" t="inlineStr">
        <is>
          <t>EXPENSE</t>
        </is>
      </c>
    </row>
    <row r="1241">
      <c r="A1241" s="4" t="n">
        <v>45665</v>
      </c>
      <c r="B1241" t="inlineStr">
        <is>
          <t>FNB</t>
        </is>
      </c>
      <c r="C1241" t="inlineStr">
        <is>
          <t>POS Purchase Greentrees Shell *7363</t>
        </is>
      </c>
      <c r="D1241" t="inlineStr">
        <is>
          <t>485442</t>
        </is>
      </c>
      <c r="E1241" s="5" t="n">
        <v>30.39</v>
      </c>
      <c r="G1241" s="5" t="n">
        <v>1826.82</v>
      </c>
      <c r="H1241" t="inlineStr">
        <is>
          <t>Uncategorized (needs review)</t>
        </is>
      </c>
      <c r="I1241" t="inlineStr">
        <is>
          <t>UNCATEGORIZED</t>
        </is>
      </c>
    </row>
    <row r="1242">
      <c r="A1242" s="4" t="n">
        <v>45665</v>
      </c>
      <c r="B1242" t="inlineStr">
        <is>
          <t>FNB</t>
        </is>
      </c>
      <c r="C1242" t="inlineStr">
        <is>
          <t>POS Purchase Carnival Mall *7363</t>
        </is>
      </c>
      <c r="D1242" t="inlineStr">
        <is>
          <t>485442</t>
        </is>
      </c>
      <c r="E1242" s="5" t="n">
        <v>64</v>
      </c>
      <c r="G1242" s="5" t="n">
        <v>1762.82</v>
      </c>
      <c r="H1242" t="inlineStr">
        <is>
          <t>Uncategorized (needs review)</t>
        </is>
      </c>
      <c r="I1242" t="inlineStr">
        <is>
          <t>UNCATEGORIZED</t>
        </is>
      </c>
    </row>
    <row r="1243">
      <c r="A1243" s="4" t="n">
        <v>45665</v>
      </c>
      <c r="B1243" t="inlineStr">
        <is>
          <t>FNB</t>
        </is>
      </c>
      <c r="C1243" t="inlineStr">
        <is>
          <t>POS Purchase Osmans Optical Mall *7363</t>
        </is>
      </c>
      <c r="D1243" t="inlineStr">
        <is>
          <t>485442</t>
        </is>
      </c>
      <c r="E1243" s="5" t="n">
        <v>80</v>
      </c>
      <c r="G1243" s="5" t="n">
        <v>1682.82</v>
      </c>
      <c r="H1243" t="inlineStr">
        <is>
          <t>Uncategorized (needs review)</t>
        </is>
      </c>
      <c r="I1243" t="inlineStr">
        <is>
          <t>UNCATEGORIZED</t>
        </is>
      </c>
    </row>
    <row r="1244">
      <c r="A1244" s="4" t="n">
        <v>45665</v>
      </c>
      <c r="B1244" t="inlineStr">
        <is>
          <t>FNB</t>
        </is>
      </c>
      <c r="C1244" t="inlineStr">
        <is>
          <t>POS Purchase Dr Sunday Joseph Ai *7363</t>
        </is>
      </c>
      <c r="D1244" t="inlineStr">
        <is>
          <t>485442</t>
        </is>
      </c>
      <c r="E1244" s="5" t="n">
        <v>250</v>
      </c>
      <c r="G1244" s="5" t="n">
        <v>1432.82</v>
      </c>
      <c r="H1244" t="inlineStr">
        <is>
          <t>Uncategorized (needs review)</t>
        </is>
      </c>
      <c r="I1244" t="inlineStr">
        <is>
          <t>UNCATEGORIZED</t>
        </is>
      </c>
    </row>
    <row r="1245">
      <c r="A1245" s="4" t="n">
        <v>45665</v>
      </c>
      <c r="B1245" t="inlineStr">
        <is>
          <t>FNB</t>
        </is>
      </c>
      <c r="C1245" t="inlineStr">
        <is>
          <t>POS Purchase City Of Johannesbur *7363</t>
        </is>
      </c>
      <c r="D1245" t="inlineStr">
        <is>
          <t>485442</t>
        </is>
      </c>
      <c r="E1245" s="5" t="n">
        <v>324</v>
      </c>
      <c r="G1245" s="5" t="n">
        <v>1108.82</v>
      </c>
      <c r="H1245" t="inlineStr">
        <is>
          <t>Uncategorized (needs review)</t>
        </is>
      </c>
      <c r="I1245" t="inlineStr">
        <is>
          <t>UNCATEGORIZED</t>
        </is>
      </c>
    </row>
    <row r="1246">
      <c r="A1246" s="4" t="n">
        <v>45665</v>
      </c>
      <c r="B1246" t="inlineStr">
        <is>
          <t>FNB</t>
        </is>
      </c>
      <c r="C1246" t="inlineStr">
        <is>
          <t>Fuel Purchase H L Motors *7363</t>
        </is>
      </c>
      <c r="D1246" t="inlineStr">
        <is>
          <t>485442</t>
        </is>
      </c>
      <c r="E1246" s="5" t="n">
        <v>323.89</v>
      </c>
      <c r="G1246" s="5" t="n">
        <v>784.9299999999999</v>
      </c>
      <c r="H1246" t="inlineStr">
        <is>
          <t>Vehicle, Fuel &amp; Travel (incl. tolls)</t>
        </is>
      </c>
      <c r="I1246" t="inlineStr">
        <is>
          <t>EXPENSE</t>
        </is>
      </c>
    </row>
    <row r="1247">
      <c r="A1247" s="4" t="n">
        <v>45666</v>
      </c>
      <c r="B1247" t="inlineStr">
        <is>
          <t>Capitec</t>
        </is>
      </c>
      <c r="C1247" t="inlineStr">
        <is>
          <t>POS Local Purchase Shoprite Pritchard Str JOHANNESBU AUTH ID 937688</t>
        </is>
      </c>
      <c r="D1247" t="inlineStr">
        <is>
          <t>0000000000008213</t>
        </is>
      </c>
      <c r="E1247" s="5" t="n">
        <v>62.98</v>
      </c>
      <c r="G1247" s="5" t="n">
        <v>-52638.1</v>
      </c>
      <c r="H1247" t="inlineStr">
        <is>
          <t>Possible Personal / Drawings (flagged - not yet classified as business or personal)</t>
        </is>
      </c>
      <c r="I1247" t="inlineStr">
        <is>
          <t>DRAWINGS</t>
        </is>
      </c>
    </row>
    <row r="1248">
      <c r="A1248" s="4" t="n">
        <v>45666</v>
      </c>
      <c r="B1248" t="inlineStr">
        <is>
          <t>Capitec</t>
        </is>
      </c>
      <c r="C1248" t="inlineStr">
        <is>
          <t>POS Local Purchase DEEP SEA FISH AND CHIP Johannesbu AUTH ID 952848</t>
        </is>
      </c>
      <c r="D1248" t="inlineStr">
        <is>
          <t>0000000000008213</t>
        </is>
      </c>
      <c r="E1248" s="5" t="n">
        <v>90</v>
      </c>
      <c r="G1248" s="5" t="n">
        <v>-52728.1</v>
      </c>
      <c r="H1248" t="inlineStr">
        <is>
          <t>Uncategorized (needs review)</t>
        </is>
      </c>
      <c r="I1248" t="inlineStr">
        <is>
          <t>UNCATEGORIZED</t>
        </is>
      </c>
    </row>
    <row r="1249">
      <c r="A1249" s="4" t="n">
        <v>45666</v>
      </c>
      <c r="B1249" t="inlineStr">
        <is>
          <t>FNB</t>
        </is>
      </c>
      <c r="C1249" t="inlineStr">
        <is>
          <t>POS Purchase Superspar Benoni Ma *7363</t>
        </is>
      </c>
      <c r="D1249" t="inlineStr">
        <is>
          <t>485442</t>
        </is>
      </c>
      <c r="E1249" s="5" t="n">
        <v>247.08</v>
      </c>
      <c r="G1249" s="5" t="n">
        <v>537.85</v>
      </c>
      <c r="H1249" t="inlineStr">
        <is>
          <t>Possible Personal / Drawings (flagged - not yet classified as business or personal)</t>
        </is>
      </c>
      <c r="I1249" t="inlineStr">
        <is>
          <t>DRAWINGS</t>
        </is>
      </c>
    </row>
    <row r="1250">
      <c r="A1250" s="4" t="n">
        <v>45667</v>
      </c>
      <c r="B1250" t="inlineStr">
        <is>
          <t>Capitec</t>
        </is>
      </c>
      <c r="C1250" t="inlineStr">
        <is>
          <t>Deposit Transfer</t>
        </is>
      </c>
      <c r="D1250" t="inlineStr"/>
      <c r="E1250" s="5" t="n">
        <v>69</v>
      </c>
      <c r="G1250" s="5" t="n">
        <v>-52797.1</v>
      </c>
      <c r="H1250" t="inlineStr">
        <is>
          <t>Fee Income Received</t>
        </is>
      </c>
      <c r="I1250" t="inlineStr">
        <is>
          <t>INCOME</t>
        </is>
      </c>
    </row>
    <row r="1251">
      <c r="A1251" s="4" t="n">
        <v>45667</v>
      </c>
      <c r="B1251" t="inlineStr">
        <is>
          <t>FNB</t>
        </is>
      </c>
      <c r="C1251" t="inlineStr">
        <is>
          <t>FNB App Transfer From Lit/24/Nkosi</t>
        </is>
      </c>
      <c r="D1251" t="inlineStr"/>
      <c r="F1251" s="5" t="n">
        <v>10000</v>
      </c>
      <c r="G1251" s="5" t="n">
        <v>10537.85</v>
      </c>
      <c r="H1251" t="inlineStr">
        <is>
          <t>Fee Income Received</t>
        </is>
      </c>
      <c r="I1251" t="inlineStr">
        <is>
          <t>INCOME</t>
        </is>
      </c>
    </row>
    <row r="1252">
      <c r="A1252" s="4" t="n">
        <v>45669</v>
      </c>
      <c r="B1252" t="inlineStr">
        <is>
          <t>Capitec</t>
        </is>
      </c>
      <c r="C1252" t="inlineStr">
        <is>
          <t>POS Local Purchase Payflex SANDTON AUTH ID 707445</t>
        </is>
      </c>
      <c r="D1252" t="inlineStr">
        <is>
          <t>0000000000008213</t>
        </is>
      </c>
      <c r="E1252" s="5" t="n">
        <v>68.98999999999999</v>
      </c>
      <c r="G1252" s="5" t="n">
        <v>-52866.09</v>
      </c>
      <c r="H1252" t="inlineStr">
        <is>
          <t>Possible Personal / Drawings (flagged - not yet classified as business or personal)</t>
        </is>
      </c>
      <c r="I1252" t="inlineStr">
        <is>
          <t>DRAWINGS</t>
        </is>
      </c>
    </row>
    <row r="1253">
      <c r="A1253" s="4" t="n">
        <v>45670</v>
      </c>
      <c r="B1253" t="inlineStr">
        <is>
          <t>Capitec</t>
        </is>
      </c>
      <c r="C1253" t="inlineStr">
        <is>
          <t>RTC Deposit Dlamini Legal Inc- F</t>
        </is>
      </c>
      <c r="D1253" t="inlineStr"/>
      <c r="F1253" s="5" t="n">
        <v>4000</v>
      </c>
      <c r="G1253" s="5" t="n">
        <v>-48866.09</v>
      </c>
      <c r="H1253" t="inlineStr">
        <is>
          <t>Inter-account Transfer (Capitec&lt;-&gt;FNB, eliminated)</t>
        </is>
      </c>
      <c r="I1253" t="inlineStr">
        <is>
          <t>TRANSFER</t>
        </is>
      </c>
    </row>
    <row r="1254">
      <c r="A1254" s="4" t="n">
        <v>45670</v>
      </c>
      <c r="B1254" t="inlineStr">
        <is>
          <t>Capitec</t>
        </is>
      </c>
      <c r="C1254" t="inlineStr">
        <is>
          <t>Backdated S/Debit Tsakane Rent Dlamini Legal Inc</t>
        </is>
      </c>
      <c r="D1254" t="inlineStr"/>
      <c r="E1254" s="5" t="n">
        <v>1700</v>
      </c>
      <c r="G1254" s="5" t="n">
        <v>-50567.09</v>
      </c>
      <c r="H1254" t="inlineStr">
        <is>
          <t>Rent Expense</t>
        </is>
      </c>
      <c r="I1254" t="inlineStr">
        <is>
          <t>EXPENSE</t>
        </is>
      </c>
    </row>
    <row r="1255">
      <c r="A1255" s="4" t="n">
        <v>45670</v>
      </c>
      <c r="B1255" t="inlineStr">
        <is>
          <t>Capitec</t>
        </is>
      </c>
      <c r="C1255" t="inlineStr">
        <is>
          <t>Bank Fee (transaction fee)</t>
        </is>
      </c>
      <c r="D1255" t="inlineStr"/>
      <c r="E1255" s="5" t="n">
        <v>1</v>
      </c>
      <c r="G1255" s="5" t="n">
        <v>-50567.09</v>
      </c>
      <c r="H1255" t="inlineStr">
        <is>
          <t>Bank Charges &amp; Interest</t>
        </is>
      </c>
      <c r="I1255" t="inlineStr">
        <is>
          <t>EXPENSE</t>
        </is>
      </c>
    </row>
    <row r="1256">
      <c r="A1256" s="4" t="n">
        <v>45670</v>
      </c>
      <c r="B1256" t="inlineStr">
        <is>
          <t>FNB</t>
        </is>
      </c>
      <c r="C1256" t="inlineStr">
        <is>
          <t>FNB App Rtc Pmt To Dlamini Legal Inc- C Dlamini Legal Inc- F</t>
        </is>
      </c>
      <c r="D1256" t="inlineStr"/>
      <c r="E1256" s="5" t="n">
        <v>4000</v>
      </c>
      <c r="G1256" s="5" t="n">
        <v>6537.85</v>
      </c>
      <c r="H1256" t="inlineStr">
        <is>
          <t>Inter-account Transfer (Capitec&lt;-&gt;FNB, eliminated)</t>
        </is>
      </c>
      <c r="I1256" t="inlineStr">
        <is>
          <t>TRANSFER</t>
        </is>
      </c>
    </row>
    <row r="1257">
      <c r="A1257" s="4" t="n">
        <v>45670</v>
      </c>
      <c r="B1257" t="inlineStr">
        <is>
          <t>FNB</t>
        </is>
      </c>
      <c r="C1257" t="inlineStr">
        <is>
          <t>ATM Cash 485442*7363</t>
        </is>
      </c>
      <c r="D1257" t="inlineStr">
        <is>
          <t>00931321</t>
        </is>
      </c>
      <c r="E1257" s="5" t="n">
        <v>2700</v>
      </c>
      <c r="G1257" s="5" t="n">
        <v>3837.85</v>
      </c>
      <c r="H1257" t="inlineStr">
        <is>
          <t>Possible Personal / Drawings (flagged - not yet classified as business or personal)</t>
        </is>
      </c>
      <c r="I1257" t="inlineStr">
        <is>
          <t>DRAWINGS</t>
        </is>
      </c>
    </row>
    <row r="1258">
      <c r="A1258" s="4" t="n">
        <v>45670</v>
      </c>
      <c r="B1258" t="inlineStr">
        <is>
          <t>FNB</t>
        </is>
      </c>
      <c r="C1258" t="inlineStr">
        <is>
          <t>Internet Pmt To Netcash Ipay P1D00E24 Vox Te</t>
        </is>
      </c>
      <c r="D1258" t="inlineStr"/>
      <c r="E1258" s="5" t="n">
        <v>365.44</v>
      </c>
      <c r="G1258" s="5" t="n">
        <v>3472.41</v>
      </c>
      <c r="H1258" t="inlineStr">
        <is>
          <t>Uncategorized (needs review)</t>
        </is>
      </c>
      <c r="I1258" t="inlineStr">
        <is>
          <t>UNCATEGORIZED</t>
        </is>
      </c>
    </row>
    <row r="1259">
      <c r="A1259" s="4" t="n">
        <v>45670</v>
      </c>
      <c r="B1259" t="inlineStr">
        <is>
          <t>FNB</t>
        </is>
      </c>
      <c r="C1259" t="inlineStr">
        <is>
          <t>ATM Cash 485442*7363</t>
        </is>
      </c>
      <c r="D1259" t="inlineStr">
        <is>
          <t>00505172</t>
        </is>
      </c>
      <c r="E1259" s="5" t="n">
        <v>250</v>
      </c>
      <c r="G1259" s="5" t="n">
        <v>3222.41</v>
      </c>
      <c r="H1259" t="inlineStr">
        <is>
          <t>Possible Personal / Drawings (flagged - not yet classified as business or personal)</t>
        </is>
      </c>
      <c r="I1259" t="inlineStr">
        <is>
          <t>DRAWINGS</t>
        </is>
      </c>
    </row>
    <row r="1260">
      <c r="A1260" s="4" t="n">
        <v>45670</v>
      </c>
      <c r="B1260" t="inlineStr">
        <is>
          <t>FNB</t>
        </is>
      </c>
      <c r="C1260" t="inlineStr">
        <is>
          <t>POS Purchase Mcd Brackenhurst (1 *7363</t>
        </is>
      </c>
      <c r="D1260" t="inlineStr">
        <is>
          <t>485442</t>
        </is>
      </c>
      <c r="E1260" s="5" t="n">
        <v>169.3</v>
      </c>
      <c r="G1260" s="5" t="n">
        <v>3053.11</v>
      </c>
      <c r="H1260" t="inlineStr">
        <is>
          <t>Possible Personal / Drawings (flagged - not yet classified as business or personal)</t>
        </is>
      </c>
      <c r="I1260" t="inlineStr">
        <is>
          <t>DRAWINGS</t>
        </is>
      </c>
    </row>
    <row r="1261">
      <c r="A1261" s="4" t="n">
        <v>45671</v>
      </c>
      <c r="B1261" t="inlineStr">
        <is>
          <t>Capitec</t>
        </is>
      </c>
      <c r="C1261" t="inlineStr">
        <is>
          <t>Fuel Purchase ENGEN WITHOK Brakpan AUTH ID 2251 62</t>
        </is>
      </c>
      <c r="D1261" t="inlineStr">
        <is>
          <t>0000000000008213</t>
        </is>
      </c>
      <c r="E1261" s="5" t="n">
        <v>214.7</v>
      </c>
      <c r="G1261" s="5" t="n">
        <v>-49491.4</v>
      </c>
      <c r="H1261" t="inlineStr">
        <is>
          <t>Vehicle, Fuel &amp; Travel (incl. tolls)</t>
        </is>
      </c>
      <c r="I1261" t="inlineStr">
        <is>
          <t>EXPENSE</t>
        </is>
      </c>
    </row>
    <row r="1262">
      <c r="A1262" s="4" t="n">
        <v>45671</v>
      </c>
      <c r="B1262" t="inlineStr">
        <is>
          <t>Capitec</t>
        </is>
      </c>
      <c r="C1262" t="inlineStr">
        <is>
          <t>Fuel Purchase BP HEIDELBERG ROAD FC VLAKFONTEIN AUTH ID 067676</t>
        </is>
      </c>
      <c r="D1262" t="inlineStr">
        <is>
          <t>0000000000008213</t>
        </is>
      </c>
      <c r="E1262" s="5" t="n">
        <v>214.7</v>
      </c>
      <c r="G1262" s="5" t="n">
        <v>-49706.1</v>
      </c>
      <c r="H1262" t="inlineStr">
        <is>
          <t>Vehicle, Fuel &amp; Travel (incl. tolls)</t>
        </is>
      </c>
      <c r="I1262" t="inlineStr">
        <is>
          <t>EXPENSE</t>
        </is>
      </c>
    </row>
    <row r="1263">
      <c r="A1263" s="4" t="n">
        <v>45671</v>
      </c>
      <c r="B1263" t="inlineStr">
        <is>
          <t>Capitec</t>
        </is>
      </c>
      <c r="C1263" t="inlineStr">
        <is>
          <t>POS Local Purchase Rain BRYANSTON AUTH ID 190794</t>
        </is>
      </c>
      <c r="D1263" t="inlineStr">
        <is>
          <t>0000000000001991</t>
        </is>
      </c>
      <c r="E1263" s="5" t="n">
        <v>625</v>
      </c>
      <c r="G1263" s="5" t="n">
        <v>-50331.1</v>
      </c>
      <c r="H1263" t="inlineStr">
        <is>
          <t>Telecoms, IT &amp; Subscriptions</t>
        </is>
      </c>
      <c r="I1263" t="inlineStr">
        <is>
          <t>EXPENSE</t>
        </is>
      </c>
    </row>
    <row r="1264">
      <c r="A1264" s="4" t="n">
        <v>45671</v>
      </c>
      <c r="B1264" t="inlineStr">
        <is>
          <t>FNB</t>
        </is>
      </c>
      <c r="C1264" t="inlineStr">
        <is>
          <t>POS Purchase Ae Brackenhurst *7363</t>
        </is>
      </c>
      <c r="D1264" t="inlineStr">
        <is>
          <t>485442</t>
        </is>
      </c>
      <c r="E1264" s="5" t="n">
        <v>29.97</v>
      </c>
      <c r="G1264" s="5" t="n">
        <v>3023.14</v>
      </c>
      <c r="H1264" t="inlineStr">
        <is>
          <t>Uncategorized (needs review)</t>
        </is>
      </c>
      <c r="I1264" t="inlineStr">
        <is>
          <t>UNCATEGORIZED</t>
        </is>
      </c>
    </row>
    <row r="1265">
      <c r="A1265" s="4" t="n">
        <v>45671</v>
      </c>
      <c r="B1265" t="inlineStr">
        <is>
          <t>FNB</t>
        </is>
      </c>
      <c r="C1265" t="inlineStr">
        <is>
          <t>POS Purchase Steers Brackencity *7363</t>
        </is>
      </c>
      <c r="D1265" t="inlineStr">
        <is>
          <t>485442</t>
        </is>
      </c>
      <c r="E1265" s="5" t="n">
        <v>152.9</v>
      </c>
      <c r="G1265" s="5" t="n">
        <v>2870.24</v>
      </c>
      <c r="H1265" t="inlineStr">
        <is>
          <t>Possible Personal / Drawings (flagged - not yet classified as business or personal)</t>
        </is>
      </c>
      <c r="I1265" t="inlineStr">
        <is>
          <t>DRAWINGS</t>
        </is>
      </c>
    </row>
    <row r="1266">
      <c r="A1266" s="4" t="n">
        <v>45671</v>
      </c>
      <c r="B1266" t="inlineStr">
        <is>
          <t>FNB</t>
        </is>
      </c>
      <c r="C1266" t="inlineStr">
        <is>
          <t>Fuel Purchase Engen Tsakane Corne *7363</t>
        </is>
      </c>
      <c r="D1266" t="inlineStr">
        <is>
          <t>485442</t>
        </is>
      </c>
      <c r="E1266" s="5" t="n">
        <v>324</v>
      </c>
      <c r="G1266" s="5" t="n">
        <v>2546.24</v>
      </c>
      <c r="H1266" t="inlineStr">
        <is>
          <t>Vehicle, Fuel &amp; Travel (incl. tolls)</t>
        </is>
      </c>
      <c r="I1266" t="inlineStr">
        <is>
          <t>EXPENSE</t>
        </is>
      </c>
    </row>
    <row r="1267">
      <c r="A1267" s="4" t="n">
        <v>45672</v>
      </c>
      <c r="B1267" t="inlineStr">
        <is>
          <t>Capitec</t>
        </is>
      </c>
      <c r="C1267" t="inlineStr">
        <is>
          <t>POS Local Purchase Shoprite Pritchard Str JOHANNESBU AUTH ID 656516 a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000001 Capitec Bank qe CAPITEC Capitec Bank Limited Reg. No: 1980/003695/06. An authorised financial services provider (FSP46669) and registered credit provider (NCRCP13). 20/02/2025 ZIGVELSHEFR Date 01/02/2025 Contact 0860 309 250 for verification Account No. 1051597447 Statement No. 00008 Page: 000002 joe | owe | nome ||| |e</t>
        </is>
      </c>
      <c r="D1267" t="inlineStr">
        <is>
          <t>0000000000008213</t>
        </is>
      </c>
      <c r="E1267" s="5" t="n">
        <v>121.98</v>
      </c>
      <c r="G1267" s="5" t="n">
        <v>-50689.07</v>
      </c>
      <c r="H1267" t="inlineStr">
        <is>
          <t>Possible Personal / Drawings (flagged - not yet classified as business or personal)</t>
        </is>
      </c>
      <c r="I1267" t="inlineStr">
        <is>
          <t>DRAWINGS</t>
        </is>
      </c>
    </row>
    <row r="1268">
      <c r="A1268" s="4" t="n">
        <v>45672</v>
      </c>
      <c r="B1268" t="inlineStr">
        <is>
          <t>Capitec</t>
        </is>
      </c>
      <c r="C1268" t="inlineStr">
        <is>
          <t>Fuel Purchase SHELL ULTRA CITY Johannesburg AUT H ID 921802</t>
        </is>
      </c>
      <c r="D1268" t="inlineStr">
        <is>
          <t>0000000000008213</t>
        </is>
      </c>
      <c r="E1268" s="5" t="n">
        <v>323.9</v>
      </c>
      <c r="G1268" s="5" t="n">
        <v>-51012.97</v>
      </c>
      <c r="H1268" t="inlineStr">
        <is>
          <t>Vehicle, Fuel &amp; Travel (incl. tolls)</t>
        </is>
      </c>
      <c r="I1268" t="inlineStr">
        <is>
          <t>EXPENSE</t>
        </is>
      </c>
    </row>
    <row r="1269">
      <c r="A1269" s="4" t="n">
        <v>45672</v>
      </c>
      <c r="B1269" t="inlineStr">
        <is>
          <t>Capitec</t>
        </is>
      </c>
      <c r="C1269" t="inlineStr">
        <is>
          <t>Backdated S/Debit LOAN ACCOUNT DLI LOANS REPAY</t>
        </is>
      </c>
      <c r="D1269" t="inlineStr"/>
      <c r="E1269" s="5" t="n">
        <v>500</v>
      </c>
      <c r="G1269" s="5" t="n">
        <v>-51513.97</v>
      </c>
      <c r="H1269" t="inlineStr">
        <is>
          <t>Loan Repayments / Advances (Financing)</t>
        </is>
      </c>
      <c r="I1269" t="inlineStr">
        <is>
          <t>FINANCING</t>
        </is>
      </c>
    </row>
    <row r="1270">
      <c r="A1270" s="4" t="n">
        <v>45672</v>
      </c>
      <c r="B1270" t="inlineStr">
        <is>
          <t>Capitec</t>
        </is>
      </c>
      <c r="C1270" t="inlineStr">
        <is>
          <t>Bank Fee (transaction fee)</t>
        </is>
      </c>
      <c r="D1270" t="inlineStr"/>
      <c r="E1270" s="5" t="n">
        <v>1</v>
      </c>
      <c r="G1270" s="5" t="n">
        <v>-51513.97</v>
      </c>
      <c r="H1270" t="inlineStr">
        <is>
          <t>Bank Charges &amp; Interest</t>
        </is>
      </c>
      <c r="I1270" t="inlineStr">
        <is>
          <t>EXPENSE</t>
        </is>
      </c>
    </row>
    <row r="1271">
      <c r="A1271" s="4" t="n">
        <v>45672</v>
      </c>
      <c r="B1271" t="inlineStr">
        <is>
          <t>Capitec</t>
        </is>
      </c>
      <c r="C1271" t="inlineStr">
        <is>
          <t>ATM Cash Withdrawal</t>
        </is>
      </c>
      <c r="D1271" t="inlineStr"/>
      <c r="E1271" s="5" t="n">
        <v>250</v>
      </c>
      <c r="G1271" s="5" t="n">
        <v>-51773.97</v>
      </c>
      <c r="H1271" t="inlineStr">
        <is>
          <t>Possible Personal / Drawings (flagged - not yet classified as business or personal)</t>
        </is>
      </c>
      <c r="I1271" t="inlineStr">
        <is>
          <t>DRAWINGS</t>
        </is>
      </c>
    </row>
    <row r="1272">
      <c r="A1272" s="4" t="n">
        <v>45672</v>
      </c>
      <c r="B1272" t="inlineStr">
        <is>
          <t>Capitec</t>
        </is>
      </c>
      <c r="C1272" t="inlineStr">
        <is>
          <t>Bank Fee (transaction fee)</t>
        </is>
      </c>
      <c r="D1272" t="inlineStr"/>
      <c r="E1272" s="5" t="n">
        <v>10</v>
      </c>
      <c r="G1272" s="5" t="n">
        <v>-51773.97</v>
      </c>
      <c r="H1272" t="inlineStr">
        <is>
          <t>Bank Charges &amp; Interest</t>
        </is>
      </c>
      <c r="I1272" t="inlineStr">
        <is>
          <t>EXPENSE</t>
        </is>
      </c>
    </row>
    <row r="1273">
      <c r="A1273" s="4" t="n">
        <v>45672</v>
      </c>
      <c r="B1273" t="inlineStr">
        <is>
          <t>Capitec</t>
        </is>
      </c>
      <c r="C1273" t="inlineStr">
        <is>
          <t>ATM Withdrawal</t>
        </is>
      </c>
      <c r="D1273" t="inlineStr"/>
      <c r="E1273" s="5" t="n">
        <v>300</v>
      </c>
      <c r="G1273" s="5" t="n">
        <v>-52083.97</v>
      </c>
      <c r="H1273" t="inlineStr">
        <is>
          <t>Possible Personal / Drawings (flagged - not yet classified as business or personal)</t>
        </is>
      </c>
      <c r="I1273" t="inlineStr">
        <is>
          <t>DRAWINGS</t>
        </is>
      </c>
    </row>
    <row r="1274">
      <c r="A1274" s="4" t="n">
        <v>45672</v>
      </c>
      <c r="B1274" t="inlineStr">
        <is>
          <t>Capitec</t>
        </is>
      </c>
      <c r="C1274" t="inlineStr">
        <is>
          <t>Bank Fee (transaction fee)</t>
        </is>
      </c>
      <c r="D1274" t="inlineStr"/>
      <c r="E1274" s="5" t="n">
        <v>10</v>
      </c>
      <c r="G1274" s="5" t="n">
        <v>-52083.97</v>
      </c>
      <c r="H1274" t="inlineStr">
        <is>
          <t>Bank Charges &amp; Interest</t>
        </is>
      </c>
      <c r="I1274" t="inlineStr">
        <is>
          <t>EXPENSE</t>
        </is>
      </c>
    </row>
    <row r="1275">
      <c r="A1275" s="4" t="n">
        <v>45672</v>
      </c>
      <c r="B1275" t="inlineStr">
        <is>
          <t>FNB</t>
        </is>
      </c>
      <c r="C1275" t="inlineStr">
        <is>
          <t>Magtape Debit Advance Ps317302633 Netcash</t>
        </is>
      </c>
      <c r="D1275" t="inlineStr"/>
      <c r="E1275" s="5" t="n">
        <v>620</v>
      </c>
      <c r="G1275" s="5" t="n">
        <v>1926.24</v>
      </c>
      <c r="H1275" t="inlineStr">
        <is>
          <t>Loan Repayments / Advances (Financing)</t>
        </is>
      </c>
      <c r="I1275" t="inlineStr">
        <is>
          <t>FINANCING</t>
        </is>
      </c>
    </row>
    <row r="1276">
      <c r="A1276" s="4" t="n">
        <v>45672</v>
      </c>
      <c r="B1276" t="inlineStr">
        <is>
          <t>FNB</t>
        </is>
      </c>
      <c r="C1276" t="inlineStr">
        <is>
          <t>POS Purchase 68.49 Google Youtub *7363</t>
        </is>
      </c>
      <c r="D1276" t="inlineStr">
        <is>
          <t>485442</t>
        </is>
      </c>
      <c r="E1276" s="5" t="n">
        <v>68.48999999999999</v>
      </c>
      <c r="G1276" s="5" t="n">
        <v>1857.75</v>
      </c>
      <c r="H1276" t="inlineStr">
        <is>
          <t>Telecoms, IT &amp; Subscriptions</t>
        </is>
      </c>
      <c r="I1276" t="inlineStr">
        <is>
          <t>EXPENSE</t>
        </is>
      </c>
    </row>
    <row r="1277">
      <c r="A1277" s="4" t="n">
        <v>45672</v>
      </c>
      <c r="B1277" t="inlineStr">
        <is>
          <t>FNB</t>
        </is>
      </c>
      <c r="C1277" t="inlineStr">
        <is>
          <t>Fuel Purchase Engen Withok *7363</t>
        </is>
      </c>
      <c r="D1277" t="inlineStr">
        <is>
          <t>485442</t>
        </is>
      </c>
      <c r="E1277" s="5" t="n">
        <v>323.9</v>
      </c>
      <c r="G1277" s="5" t="n">
        <v>1533.85</v>
      </c>
      <c r="H1277" t="inlineStr">
        <is>
          <t>Vehicle, Fuel &amp; Travel (incl. tolls)</t>
        </is>
      </c>
      <c r="I1277" t="inlineStr">
        <is>
          <t>EXPENSE</t>
        </is>
      </c>
    </row>
    <row r="1278">
      <c r="A1278" s="4" t="n">
        <v>45673</v>
      </c>
      <c r="B1278" t="inlineStr">
        <is>
          <t>Capitec</t>
        </is>
      </c>
      <c r="C1278" t="inlineStr">
        <is>
          <t>POS Local Purchase SASOL PARKDENE Boksburg AUTH ID 5 96367</t>
        </is>
      </c>
      <c r="D1278" t="inlineStr">
        <is>
          <t>0000000000008213</t>
        </is>
      </c>
      <c r="E1278" s="5" t="n">
        <v>254</v>
      </c>
      <c r="G1278" s="5" t="n">
        <v>-52337.97</v>
      </c>
      <c r="H1278" t="inlineStr">
        <is>
          <t>Uncategorized (needs review)</t>
        </is>
      </c>
      <c r="I1278" t="inlineStr">
        <is>
          <t>UNCATEGORIZED</t>
        </is>
      </c>
    </row>
    <row r="1279">
      <c r="A1279" s="4" t="n">
        <v>45673</v>
      </c>
      <c r="B1279" t="inlineStr">
        <is>
          <t>Capitec</t>
        </is>
      </c>
      <c r="C1279" t="inlineStr">
        <is>
          <t>Inward EFT Credit INVESTECPBDiv/22/Ndlovu</t>
        </is>
      </c>
      <c r="D1279" t="inlineStr"/>
      <c r="F1279" s="5" t="n">
        <v>10000</v>
      </c>
      <c r="G1279" s="5" t="n">
        <v>-42337.97</v>
      </c>
      <c r="H1279" t="inlineStr">
        <is>
          <t>Fee Income Received</t>
        </is>
      </c>
      <c r="I1279" t="inlineStr">
        <is>
          <t>INCOME</t>
        </is>
      </c>
    </row>
    <row r="1280">
      <c r="A1280" s="4" t="n">
        <v>45673</v>
      </c>
      <c r="B1280" t="inlineStr">
        <is>
          <t>FNB</t>
        </is>
      </c>
      <c r="C1280" t="inlineStr">
        <is>
          <t>FNB App Payment To Raf/24/Halhla Dlamini Legal Copy F</t>
        </is>
      </c>
      <c r="D1280" t="inlineStr"/>
      <c r="E1280" s="5" t="n">
        <v>292.5</v>
      </c>
      <c r="G1280" s="5" t="n">
        <v>1241.35</v>
      </c>
      <c r="H1280" t="inlineStr">
        <is>
          <t>Legal Disbursements &amp; Counsel Fees (Sheriff/Advocate/LPC/RAF/Conveyancer)</t>
        </is>
      </c>
      <c r="I1280" t="inlineStr">
        <is>
          <t>EXPENSE</t>
        </is>
      </c>
    </row>
    <row r="1281">
      <c r="A1281" s="4" t="n">
        <v>45673</v>
      </c>
      <c r="B1281" t="inlineStr">
        <is>
          <t>FNB</t>
        </is>
      </c>
      <c r="C1281" t="inlineStr">
        <is>
          <t>POS Purchase Chicken Licken Kine *7363</t>
        </is>
      </c>
      <c r="D1281" t="inlineStr">
        <is>
          <t>485442</t>
        </is>
      </c>
      <c r="E1281" s="5" t="n">
        <v>77</v>
      </c>
      <c r="G1281" s="5" t="n">
        <v>1164.35</v>
      </c>
      <c r="H1281" t="inlineStr">
        <is>
          <t>Uncategorized (needs review)</t>
        </is>
      </c>
      <c r="I1281" t="inlineStr">
        <is>
          <t>UNCATEGORIZED</t>
        </is>
      </c>
    </row>
    <row r="1282">
      <c r="A1282" s="4" t="n">
        <v>45674</v>
      </c>
      <c r="B1282" t="inlineStr">
        <is>
          <t>Capitec</t>
        </is>
      </c>
      <c r="C1282" t="inlineStr">
        <is>
          <t>POS Local Purchase Spar Ghandi Gauteng Sout AUTH ID 437270</t>
        </is>
      </c>
      <c r="D1282" t="inlineStr">
        <is>
          <t>0000000000008213</t>
        </is>
      </c>
      <c r="E1282" s="5" t="n">
        <v>27.99</v>
      </c>
      <c r="G1282" s="5" t="n">
        <v>-42365.96</v>
      </c>
      <c r="H1282" t="inlineStr">
        <is>
          <t>Possible Personal / Drawings (flagged - not yet classified as business or personal)</t>
        </is>
      </c>
      <c r="I1282" t="inlineStr">
        <is>
          <t>DRAWINGS</t>
        </is>
      </c>
    </row>
    <row r="1283">
      <c r="A1283" s="4" t="n">
        <v>45674</v>
      </c>
      <c r="B1283" t="inlineStr">
        <is>
          <t>Capitec</t>
        </is>
      </c>
      <c r="C1283" t="inlineStr">
        <is>
          <t>Deposit Transfer SPARK Cash Withdr 15 Jan SAS31180</t>
        </is>
      </c>
      <c r="D1283" t="inlineStr"/>
      <c r="F1283" s="5" t="n">
        <v>250</v>
      </c>
      <c r="G1283" s="5" t="n">
        <v>-42115.96</v>
      </c>
      <c r="H1283" t="inlineStr">
        <is>
          <t>Fee Income Received</t>
        </is>
      </c>
      <c r="I1283" t="inlineStr">
        <is>
          <t>INCOME</t>
        </is>
      </c>
    </row>
    <row r="1284">
      <c r="A1284" s="4" t="n">
        <v>45674</v>
      </c>
      <c r="B1284" t="inlineStr">
        <is>
          <t>Capitec</t>
        </is>
      </c>
      <c r="C1284" t="inlineStr">
        <is>
          <t>******006073** = ** ADV NGOEPE LIT NDLOVU 33 2024 DLAMINI LEGAL INC</t>
        </is>
      </c>
      <c r="D1284" t="inlineStr"/>
      <c r="E1284" s="5" t="n">
        <v>6000</v>
      </c>
      <c r="G1284" s="5" t="n">
        <v>-48122.46</v>
      </c>
      <c r="H1284" t="inlineStr">
        <is>
          <t>Legal Disbursements &amp; Counsel Fees (Sheriff/Advocate/LPC/RAF/Conveyancer)</t>
        </is>
      </c>
      <c r="I1284" t="inlineStr">
        <is>
          <t>EXPENSE</t>
        </is>
      </c>
    </row>
    <row r="1285">
      <c r="A1285" s="4" t="n">
        <v>45674</v>
      </c>
      <c r="B1285" t="inlineStr">
        <is>
          <t>Capitec</t>
        </is>
      </c>
      <c r="C1285" t="inlineStr">
        <is>
          <t>Bank Fee (transaction fee)</t>
        </is>
      </c>
      <c r="D1285" t="inlineStr"/>
      <c r="E1285" s="5" t="n">
        <v>6.5</v>
      </c>
      <c r="G1285" s="5" t="n">
        <v>-48122.46</v>
      </c>
      <c r="H1285" t="inlineStr">
        <is>
          <t>Bank Charges &amp; Interest</t>
        </is>
      </c>
      <c r="I1285" t="inlineStr">
        <is>
          <t>EXPENSE</t>
        </is>
      </c>
    </row>
    <row r="1286">
      <c r="A1286" s="4" t="n">
        <v>45675</v>
      </c>
      <c r="B1286" t="inlineStr">
        <is>
          <t>Capitec</t>
        </is>
      </c>
      <c r="C1286" t="inlineStr">
        <is>
          <t>Fuel Purchase SHELL UC SOUTH BOUND Johannesburg AUTH ID 391418</t>
        </is>
      </c>
      <c r="D1286" t="inlineStr">
        <is>
          <t>0000000000008213</t>
        </is>
      </c>
      <c r="E1286" s="5" t="n">
        <v>323.85</v>
      </c>
      <c r="G1286" s="5" t="n">
        <v>-48446.31</v>
      </c>
      <c r="H1286" t="inlineStr">
        <is>
          <t>Vehicle, Fuel &amp; Travel (incl. tolls)</t>
        </is>
      </c>
      <c r="I1286" t="inlineStr">
        <is>
          <t>EXPENSE</t>
        </is>
      </c>
    </row>
    <row r="1287">
      <c r="A1287" s="4" t="n">
        <v>45675</v>
      </c>
      <c r="B1287" t="inlineStr">
        <is>
          <t>Capitec</t>
        </is>
      </c>
      <c r="C1287" t="inlineStr">
        <is>
          <t>POS Local Purchase SHELL UC SOUTH BOUND Johannesburg AUTH ID 419675</t>
        </is>
      </c>
      <c r="D1287" t="inlineStr">
        <is>
          <t>0000000000008213</t>
        </is>
      </c>
      <c r="E1287" s="5" t="n">
        <v>35.1</v>
      </c>
      <c r="G1287" s="5" t="n">
        <v>-48481.41</v>
      </c>
      <c r="H1287" t="inlineStr">
        <is>
          <t>Uncategorized (needs review)</t>
        </is>
      </c>
      <c r="I1287" t="inlineStr">
        <is>
          <t>UNCATEGORIZED</t>
        </is>
      </c>
    </row>
    <row r="1288">
      <c r="A1288" s="4" t="n">
        <v>45675</v>
      </c>
      <c r="B1288" t="inlineStr">
        <is>
          <t>Capitec</t>
        </is>
      </c>
      <c r="C1288" t="inlineStr">
        <is>
          <t>Backdated S/Debit LOAN ACCOUNT DLI LOANS REPAY</t>
        </is>
      </c>
      <c r="D1288" t="inlineStr"/>
      <c r="E1288" s="5" t="n">
        <v>1500</v>
      </c>
      <c r="G1288" s="5" t="n">
        <v>-49982.41</v>
      </c>
      <c r="H1288" t="inlineStr">
        <is>
          <t>Loan Repayments / Advances (Financing)</t>
        </is>
      </c>
      <c r="I1288" t="inlineStr">
        <is>
          <t>FINANCING</t>
        </is>
      </c>
    </row>
    <row r="1289">
      <c r="A1289" s="4" t="n">
        <v>45675</v>
      </c>
      <c r="B1289" t="inlineStr">
        <is>
          <t>Capitec</t>
        </is>
      </c>
      <c r="C1289" t="inlineStr">
        <is>
          <t>Bank Fee (transaction fee)</t>
        </is>
      </c>
      <c r="D1289" t="inlineStr"/>
      <c r="E1289" s="5" t="n">
        <v>1</v>
      </c>
      <c r="G1289" s="5" t="n">
        <v>-49982.41</v>
      </c>
      <c r="H1289" t="inlineStr">
        <is>
          <t>Bank Charges &amp; Interest</t>
        </is>
      </c>
      <c r="I1289" t="inlineStr">
        <is>
          <t>EXPENSE</t>
        </is>
      </c>
    </row>
    <row r="1290">
      <c r="A1290" s="4" t="n">
        <v>45675</v>
      </c>
      <c r="B1290" t="inlineStr">
        <is>
          <t>FNB</t>
        </is>
      </c>
      <c r="C1290" t="inlineStr">
        <is>
          <t>POS Purchase Ap *MTN Store 0048 *7363</t>
        </is>
      </c>
      <c r="D1290" t="inlineStr">
        <is>
          <t>485442</t>
        </is>
      </c>
      <c r="E1290" s="5" t="n">
        <v>292</v>
      </c>
      <c r="G1290" s="5" t="n">
        <v>872.35</v>
      </c>
      <c r="H1290" t="inlineStr">
        <is>
          <t>Uncategorized (needs review)</t>
        </is>
      </c>
      <c r="I1290" t="inlineStr">
        <is>
          <t>UNCATEGORIZED</t>
        </is>
      </c>
    </row>
    <row r="1291">
      <c r="A1291" s="4" t="n">
        <v>45675</v>
      </c>
      <c r="B1291" t="inlineStr">
        <is>
          <t>FNB</t>
        </is>
      </c>
      <c r="C1291" t="inlineStr">
        <is>
          <t>Fuel Purchase Engen Withok *7363</t>
        </is>
      </c>
      <c r="D1291" t="inlineStr">
        <is>
          <t>485442</t>
        </is>
      </c>
      <c r="E1291" s="5" t="n">
        <v>323.9</v>
      </c>
      <c r="G1291" s="5" t="n">
        <v>548.45</v>
      </c>
      <c r="H1291" t="inlineStr">
        <is>
          <t>Vehicle, Fuel &amp; Travel (incl. tolls)</t>
        </is>
      </c>
      <c r="I1291" t="inlineStr">
        <is>
          <t>EXPENSE</t>
        </is>
      </c>
    </row>
    <row r="1292">
      <c r="A1292" s="4" t="n">
        <v>45677</v>
      </c>
      <c r="B1292" t="inlineStr">
        <is>
          <t>Capitec</t>
        </is>
      </c>
      <c r="C1292" t="inlineStr">
        <is>
          <t>Backdated S/Debit LOAN ACCOUNT DLI LOANS REPAY</t>
        </is>
      </c>
      <c r="D1292" t="inlineStr"/>
      <c r="E1292" s="5" t="n">
        <v>500</v>
      </c>
      <c r="G1292" s="5" t="n">
        <v>-50483.41</v>
      </c>
      <c r="H1292" t="inlineStr">
        <is>
          <t>Loan Repayments / Advances (Financing)</t>
        </is>
      </c>
      <c r="I1292" t="inlineStr">
        <is>
          <t>FINANCING</t>
        </is>
      </c>
    </row>
    <row r="1293">
      <c r="A1293" s="4" t="n">
        <v>45677</v>
      </c>
      <c r="B1293" t="inlineStr">
        <is>
          <t>Capitec</t>
        </is>
      </c>
      <c r="C1293" t="inlineStr">
        <is>
          <t>Bank Fee (transaction fee)</t>
        </is>
      </c>
      <c r="D1293" t="inlineStr"/>
      <c r="E1293" s="5" t="n">
        <v>1</v>
      </c>
      <c r="G1293" s="5" t="n">
        <v>-50483.41</v>
      </c>
      <c r="H1293" t="inlineStr">
        <is>
          <t>Bank Charges &amp; Interest</t>
        </is>
      </c>
      <c r="I1293" t="inlineStr">
        <is>
          <t>EXPENSE</t>
        </is>
      </c>
    </row>
    <row r="1294">
      <c r="A1294" s="4" t="n">
        <v>45677</v>
      </c>
      <c r="B1294" t="inlineStr">
        <is>
          <t>FNB</t>
        </is>
      </c>
      <c r="C1294" t="inlineStr">
        <is>
          <t>FNB App Prepaid Airtime</t>
        </is>
      </c>
      <c r="D1294" t="inlineStr">
        <is>
          <t>27815837660</t>
        </is>
      </c>
      <c r="E1294" s="5" t="n">
        <v>50</v>
      </c>
      <c r="G1294" s="5" t="n">
        <v>498.45</v>
      </c>
      <c r="H1294" t="inlineStr">
        <is>
          <t>Telecoms, IT &amp; Subscriptions</t>
        </is>
      </c>
      <c r="I1294" t="inlineStr">
        <is>
          <t>EXPENSE</t>
        </is>
      </c>
    </row>
    <row r="1295">
      <c r="A1295" s="4" t="n">
        <v>45677</v>
      </c>
      <c r="B1295" t="inlineStr">
        <is>
          <t>FNB</t>
        </is>
      </c>
      <c r="C1295" t="inlineStr">
        <is>
          <t>FNB App Prepaid Airtime</t>
        </is>
      </c>
      <c r="D1295" t="inlineStr">
        <is>
          <t>27813556826</t>
        </is>
      </c>
      <c r="E1295" s="5" t="n">
        <v>50</v>
      </c>
      <c r="G1295" s="5" t="n">
        <v>448.45</v>
      </c>
      <c r="H1295" t="inlineStr">
        <is>
          <t>Telecoms, IT &amp; Subscriptions</t>
        </is>
      </c>
      <c r="I1295" t="inlineStr">
        <is>
          <t>EXPENSE</t>
        </is>
      </c>
    </row>
    <row r="1296">
      <c r="A1296" s="4" t="n">
        <v>45678</v>
      </c>
      <c r="B1296" t="inlineStr">
        <is>
          <t>FNB</t>
        </is>
      </c>
      <c r="C1296" t="inlineStr">
        <is>
          <t>Fees Pymt Fee-68.49 Googl</t>
        </is>
      </c>
      <c r="D1296" t="inlineStr"/>
      <c r="E1296" s="5" t="n">
        <v>1.37</v>
      </c>
      <c r="G1296" s="5" t="n">
        <v>447.08</v>
      </c>
      <c r="H1296" t="inlineStr">
        <is>
          <t>Bank Charges &amp; Interest</t>
        </is>
      </c>
      <c r="I1296" t="inlineStr">
        <is>
          <t>EXPENSE</t>
        </is>
      </c>
    </row>
    <row r="1297">
      <c r="A1297" s="4" t="n">
        <v>45679</v>
      </c>
      <c r="B1297" t="inlineStr">
        <is>
          <t>Capitec</t>
        </is>
      </c>
      <c r="C1297" t="inlineStr">
        <is>
          <t>Ret Cr Transfer M NOMBEWU</t>
        </is>
      </c>
      <c r="D1297" t="inlineStr"/>
      <c r="F1297" s="5" t="n">
        <v>30000</v>
      </c>
      <c r="G1297" s="5" t="n">
        <v>-20483.41</v>
      </c>
      <c r="H1297" t="inlineStr">
        <is>
          <t>Returned / Failed Payments (net nil, excluded)</t>
        </is>
      </c>
      <c r="I1297" t="inlineStr">
        <is>
          <t>RETURNED</t>
        </is>
      </c>
    </row>
    <row r="1298">
      <c r="A1298" s="4" t="n">
        <v>45680</v>
      </c>
      <c r="B1298" t="inlineStr">
        <is>
          <t>Capitec</t>
        </is>
      </c>
      <c r="C1298" t="inlineStr">
        <is>
          <t>POS Local Purchase KFC MB BRAAMFONTEIN K Gauteng AUT H ID 991426</t>
        </is>
      </c>
      <c r="D1298" t="inlineStr">
        <is>
          <t>0000000000009391</t>
        </is>
      </c>
      <c r="E1298" s="5" t="n">
        <v>119.7</v>
      </c>
      <c r="G1298" s="5" t="n">
        <v>-20603.11</v>
      </c>
      <c r="H1298" t="inlineStr">
        <is>
          <t>Possible Personal / Drawings (flagged - not yet classified as business or personal)</t>
        </is>
      </c>
      <c r="I1298" t="inlineStr">
        <is>
          <t>DRAWINGS</t>
        </is>
      </c>
    </row>
    <row r="1299">
      <c r="A1299" s="4" t="n">
        <v>45680</v>
      </c>
      <c r="B1299" t="inlineStr">
        <is>
          <t>Capitec</t>
        </is>
      </c>
      <c r="C1299" t="inlineStr">
        <is>
          <t>Backdated S/Debit SC Dlamini DLI</t>
        </is>
      </c>
      <c r="D1299" t="inlineStr"/>
      <c r="E1299" s="5" t="n">
        <v>400</v>
      </c>
      <c r="G1299" s="5" t="n">
        <v>-21004.11</v>
      </c>
      <c r="H1299" t="inlineStr">
        <is>
          <t>Uncategorized (needs review)</t>
        </is>
      </c>
      <c r="I1299" t="inlineStr">
        <is>
          <t>UNCATEGORIZED</t>
        </is>
      </c>
    </row>
    <row r="1300">
      <c r="A1300" s="4" t="n">
        <v>45680</v>
      </c>
      <c r="B1300" t="inlineStr">
        <is>
          <t>Capitec</t>
        </is>
      </c>
      <c r="C1300" t="inlineStr">
        <is>
          <t>Bank Fee (transaction fee)</t>
        </is>
      </c>
      <c r="D1300" t="inlineStr"/>
      <c r="E1300" s="5" t="n">
        <v>1</v>
      </c>
      <c r="G1300" s="5" t="n">
        <v>-21004.11</v>
      </c>
      <c r="H1300" t="inlineStr">
        <is>
          <t>Bank Charges &amp; Interest</t>
        </is>
      </c>
      <c r="I1300" t="inlineStr">
        <is>
          <t>EXPENSE</t>
        </is>
      </c>
    </row>
    <row r="1301">
      <c r="A1301" s="4" t="n">
        <v>45680</v>
      </c>
      <c r="B1301" t="inlineStr">
        <is>
          <t>Capitec</t>
        </is>
      </c>
      <c r="C1301" t="inlineStr">
        <is>
          <t>Backdated S/Debit LOAN ACCOUNT DLI LOANS REPAY</t>
        </is>
      </c>
      <c r="D1301" t="inlineStr"/>
      <c r="E1301" s="5" t="n">
        <v>1000</v>
      </c>
      <c r="G1301" s="5" t="n">
        <v>-22005.11</v>
      </c>
      <c r="H1301" t="inlineStr">
        <is>
          <t>Loan Repayments / Advances (Financing)</t>
        </is>
      </c>
      <c r="I1301" t="inlineStr">
        <is>
          <t>FINANCING</t>
        </is>
      </c>
    </row>
    <row r="1302">
      <c r="A1302" s="4" t="n">
        <v>45680</v>
      </c>
      <c r="B1302" t="inlineStr">
        <is>
          <t>Capitec</t>
        </is>
      </c>
      <c r="C1302" t="inlineStr">
        <is>
          <t>Bank Fee (transaction fee)</t>
        </is>
      </c>
      <c r="D1302" t="inlineStr"/>
      <c r="E1302" s="5" t="n">
        <v>1</v>
      </c>
      <c r="G1302" s="5" t="n">
        <v>-22005.11</v>
      </c>
      <c r="H1302" t="inlineStr">
        <is>
          <t>Bank Charges &amp; Interest</t>
        </is>
      </c>
      <c r="I1302" t="inlineStr">
        <is>
          <t>EXPENSE</t>
        </is>
      </c>
    </row>
    <row r="1303">
      <c r="A1303" s="4" t="n">
        <v>45681</v>
      </c>
      <c r="B1303" t="inlineStr">
        <is>
          <t>Capitec</t>
        </is>
      </c>
      <c r="C1303" t="inlineStr">
        <is>
          <t>POS Local Purchase Game JHB City JOHANNESBURG AUTH | D 368514</t>
        </is>
      </c>
      <c r="D1303" t="inlineStr">
        <is>
          <t>0000000000009391</t>
        </is>
      </c>
      <c r="E1303" s="5" t="n">
        <v>84.98999999999999</v>
      </c>
      <c r="G1303" s="5" t="n">
        <v>-22090.1</v>
      </c>
      <c r="H1303" t="inlineStr">
        <is>
          <t>Possible Personal / Drawings (flagged - not yet classified as business or personal)</t>
        </is>
      </c>
      <c r="I1303" t="inlineStr">
        <is>
          <t>DRAWINGS</t>
        </is>
      </c>
    </row>
    <row r="1304">
      <c r="A1304" s="4" t="n">
        <v>45681</v>
      </c>
      <c r="B1304" t="inlineStr">
        <is>
          <t>Capitec</t>
        </is>
      </c>
      <c r="C1304" t="inlineStr">
        <is>
          <t>POS Local Purchase Shoprite Pritchard Str JOHANNESBU AUTH ID 674482</t>
        </is>
      </c>
      <c r="D1304" t="inlineStr">
        <is>
          <t>0000000000009391</t>
        </is>
      </c>
      <c r="E1304" s="5" t="n">
        <v>177.16</v>
      </c>
      <c r="G1304" s="5" t="n">
        <v>-22267.26</v>
      </c>
      <c r="H1304" t="inlineStr">
        <is>
          <t>Possible Personal / Drawings (flagged - not yet classified as business or personal)</t>
        </is>
      </c>
      <c r="I1304" t="inlineStr">
        <is>
          <t>DRAWINGS</t>
        </is>
      </c>
    </row>
    <row r="1305">
      <c r="A1305" s="4" t="n">
        <v>45681</v>
      </c>
      <c r="B1305" t="inlineStr">
        <is>
          <t>Capitec</t>
        </is>
      </c>
      <c r="C1305" t="inlineStr">
        <is>
          <t>Fuel Purchase ASTRON STAR SERVICES Brackenhurst AUTH ID 274493</t>
        </is>
      </c>
      <c r="D1305" t="inlineStr">
        <is>
          <t>0000000000009391</t>
        </is>
      </c>
      <c r="E1305" s="5" t="n">
        <v>48.99</v>
      </c>
      <c r="G1305" s="5" t="n">
        <v>-22316.25</v>
      </c>
      <c r="H1305" t="inlineStr">
        <is>
          <t>Vehicle, Fuel &amp; Travel (incl. tolls)</t>
        </is>
      </c>
      <c r="I1305" t="inlineStr">
        <is>
          <t>EXPENSE</t>
        </is>
      </c>
    </row>
    <row r="1306">
      <c r="A1306" s="4" t="n">
        <v>45681</v>
      </c>
      <c r="B1306" t="inlineStr">
        <is>
          <t>Capitec</t>
        </is>
      </c>
      <c r="C1306" t="inlineStr">
        <is>
          <t>POS Local Purchase SINOHEAL5 1000002206019 PRETORIA A UTH ID 098893</t>
        </is>
      </c>
      <c r="D1306" t="inlineStr">
        <is>
          <t>0000000000009391</t>
        </is>
      </c>
      <c r="E1306" s="5" t="n">
        <v>285</v>
      </c>
      <c r="G1306" s="5" t="n">
        <v>-22601.25</v>
      </c>
      <c r="H1306" t="inlineStr">
        <is>
          <t>Uncategorized (needs review)</t>
        </is>
      </c>
      <c r="I1306" t="inlineStr">
        <is>
          <t>UNCATEGORIZED</t>
        </is>
      </c>
    </row>
    <row r="1307">
      <c r="A1307" s="4" t="n">
        <v>45681</v>
      </c>
      <c r="B1307" t="inlineStr">
        <is>
          <t>Capitec</t>
        </is>
      </c>
      <c r="C1307" t="inlineStr">
        <is>
          <t>Backdated S/Debit NN RADZIVHONI DLI Sipend</t>
        </is>
      </c>
      <c r="D1307" t="inlineStr"/>
      <c r="E1307" s="5" t="n">
        <v>2000</v>
      </c>
      <c r="G1307" s="5" t="n">
        <v>-24634.24</v>
      </c>
      <c r="H1307" t="inlineStr">
        <is>
          <t>Salaries &amp; Staff Costs</t>
        </is>
      </c>
      <c r="I1307" t="inlineStr">
        <is>
          <t>EXPENSE</t>
        </is>
      </c>
    </row>
    <row r="1308">
      <c r="A1308" s="4" t="n">
        <v>45681</v>
      </c>
      <c r="B1308" t="inlineStr">
        <is>
          <t>Capitec</t>
        </is>
      </c>
      <c r="C1308" t="inlineStr">
        <is>
          <t>Bank Fee (transaction fee)</t>
        </is>
      </c>
      <c r="D1308" t="inlineStr"/>
      <c r="E1308" s="5" t="n">
        <v>1</v>
      </c>
      <c r="G1308" s="5" t="n">
        <v>-24634.24</v>
      </c>
      <c r="H1308" t="inlineStr">
        <is>
          <t>Bank Charges &amp; Interest</t>
        </is>
      </c>
      <c r="I1308" t="inlineStr">
        <is>
          <t>EXPENSE</t>
        </is>
      </c>
    </row>
    <row r="1309">
      <c r="A1309" s="4" t="n">
        <v>45681</v>
      </c>
      <c r="B1309" t="inlineStr">
        <is>
          <t>Capitec</t>
        </is>
      </c>
      <c r="C1309" t="inlineStr">
        <is>
          <t>Backdated S/Debit MN DLAMINI REMUNERATION DLI REMUNERATION</t>
        </is>
      </c>
      <c r="D1309" t="inlineStr"/>
      <c r="E1309" s="5" t="n">
        <v>7920</v>
      </c>
      <c r="G1309" s="5" t="n">
        <v>-32555.24</v>
      </c>
      <c r="H1309" t="inlineStr">
        <is>
          <t>Salaries &amp; Staff Costs</t>
        </is>
      </c>
      <c r="I1309" t="inlineStr">
        <is>
          <t>EXPENSE</t>
        </is>
      </c>
    </row>
    <row r="1310">
      <c r="A1310" s="4" t="n">
        <v>45681</v>
      </c>
      <c r="B1310" t="inlineStr">
        <is>
          <t>Capitec</t>
        </is>
      </c>
      <c r="C1310" t="inlineStr">
        <is>
          <t>Bank Fee (transaction fee)</t>
        </is>
      </c>
      <c r="D1310" t="inlineStr"/>
      <c r="E1310" s="5" t="n">
        <v>1</v>
      </c>
      <c r="G1310" s="5" t="n">
        <v>-32555.24</v>
      </c>
      <c r="H1310" t="inlineStr">
        <is>
          <t>Bank Charges &amp; Interest</t>
        </is>
      </c>
      <c r="I1310" t="inlineStr">
        <is>
          <t>EXPENSE</t>
        </is>
      </c>
    </row>
    <row r="1311">
      <c r="A1311" s="4" t="n">
        <v>45681</v>
      </c>
      <c r="B1311" t="inlineStr">
        <is>
          <t>Capitec</t>
        </is>
      </c>
      <c r="C1311" t="inlineStr">
        <is>
          <t>Backdated S/Debit FK Dlamini Remunerat DLI REMUNERATION</t>
        </is>
      </c>
      <c r="D1311" t="inlineStr"/>
      <c r="E1311" s="5" t="n">
        <v>1500</v>
      </c>
      <c r="G1311" s="5" t="n">
        <v>-34056.24</v>
      </c>
      <c r="H1311" t="inlineStr">
        <is>
          <t>Salaries &amp; Staff Costs</t>
        </is>
      </c>
      <c r="I1311" t="inlineStr">
        <is>
          <t>EXPENSE</t>
        </is>
      </c>
    </row>
    <row r="1312">
      <c r="A1312" s="4" t="n">
        <v>45681</v>
      </c>
      <c r="B1312" t="inlineStr">
        <is>
          <t>Capitec</t>
        </is>
      </c>
      <c r="C1312" t="inlineStr">
        <is>
          <t>Bank Fee (transaction fee)</t>
        </is>
      </c>
      <c r="D1312" t="inlineStr"/>
      <c r="E1312" s="5" t="n">
        <v>1</v>
      </c>
      <c r="G1312" s="5" t="n">
        <v>-34056.24</v>
      </c>
      <c r="H1312" t="inlineStr">
        <is>
          <t>Bank Charges &amp; Interest</t>
        </is>
      </c>
      <c r="I1312" t="inlineStr">
        <is>
          <t>EXPENSE</t>
        </is>
      </c>
    </row>
    <row r="1313">
      <c r="A1313" s="4" t="n">
        <v>45681</v>
      </c>
      <c r="B1313" t="inlineStr">
        <is>
          <t>Capitec</t>
        </is>
      </c>
      <c r="C1313" t="inlineStr">
        <is>
          <t>Backdated S/Debit Mazibuko CLP DLAMINI LEGAL INC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000002 Capitec Bank qe CAPITEC Capitec Bank Limited Reg. No: 1980/003695/06. An authorised financial services provider (FSP46669) and registered credit provider (NCRCP13) 20/02/2025 ZIGVELSHEFR Date 01/02/2025 Contact 0860 309 250 for verification Account No. 1051597447 Statement No. 00008 Page: 000003 joo | owe | nenmemg | || |e</t>
        </is>
      </c>
      <c r="D1313" t="inlineStr"/>
      <c r="E1313" s="5" t="n">
        <v>700</v>
      </c>
      <c r="G1313" s="5" t="n">
        <v>-34757.24</v>
      </c>
      <c r="H1313" t="inlineStr">
        <is>
          <t>Salaries &amp; Staff Costs</t>
        </is>
      </c>
      <c r="I1313" t="inlineStr">
        <is>
          <t>EXPENSE</t>
        </is>
      </c>
    </row>
    <row r="1314">
      <c r="A1314" s="4" t="n">
        <v>45681</v>
      </c>
      <c r="B1314" t="inlineStr">
        <is>
          <t>Capitec</t>
        </is>
      </c>
      <c r="C1314" t="inlineStr">
        <is>
          <t>Bank Fee (transaction fee)</t>
        </is>
      </c>
      <c r="D1314" t="inlineStr"/>
      <c r="E1314" s="5" t="n">
        <v>1</v>
      </c>
      <c r="G1314" s="5" t="n">
        <v>-34757.24</v>
      </c>
      <c r="H1314" t="inlineStr">
        <is>
          <t>Bank Charges &amp; Interest</t>
        </is>
      </c>
      <c r="I1314" t="inlineStr">
        <is>
          <t>EXPENSE</t>
        </is>
      </c>
    </row>
    <row r="1315">
      <c r="A1315" s="4" t="n">
        <v>45681</v>
      </c>
      <c r="B1315" t="inlineStr">
        <is>
          <t>Capitec</t>
        </is>
      </c>
      <c r="C1315" t="inlineStr">
        <is>
          <t>Outward EFT Clty property office 115 121542 To 198 765</t>
        </is>
      </c>
      <c r="D1315" t="inlineStr">
        <is>
          <t>1633345378</t>
        </is>
      </c>
      <c r="E1315" s="5" t="n">
        <v>6200</v>
      </c>
      <c r="G1315" s="5" t="n">
        <v>-40959.24</v>
      </c>
      <c r="H1315" t="inlineStr">
        <is>
          <t>Property &amp; Municipal Payments</t>
        </is>
      </c>
      <c r="I1315" t="inlineStr">
        <is>
          <t>EXPENSE</t>
        </is>
      </c>
    </row>
    <row r="1316">
      <c r="A1316" s="4" t="n">
        <v>45681</v>
      </c>
      <c r="B1316" t="inlineStr">
        <is>
          <t>Capitec</t>
        </is>
      </c>
      <c r="C1316" t="inlineStr">
        <is>
          <t>Bank Fee (transaction fee)</t>
        </is>
      </c>
      <c r="D1316" t="inlineStr"/>
      <c r="E1316" s="5" t="n">
        <v>2</v>
      </c>
      <c r="G1316" s="5" t="n">
        <v>-40959.24</v>
      </c>
      <c r="H1316" t="inlineStr">
        <is>
          <t>Bank Charges &amp; Interest</t>
        </is>
      </c>
      <c r="I1316" t="inlineStr">
        <is>
          <t>EXPENSE</t>
        </is>
      </c>
    </row>
    <row r="1317">
      <c r="A1317" s="4" t="n">
        <v>45682</v>
      </c>
      <c r="B1317" t="inlineStr">
        <is>
          <t>Capitec</t>
        </is>
      </c>
      <c r="C1317" t="inlineStr">
        <is>
          <t>POS Local Purchase ROOTS BUTCHERY JEWEL JOHANNESBURG AUTH ID 068438</t>
        </is>
      </c>
      <c r="D1317" t="inlineStr">
        <is>
          <t>0000000000009391</t>
        </is>
      </c>
      <c r="E1317" s="5" t="n">
        <v>31.99</v>
      </c>
      <c r="G1317" s="5" t="n">
        <v>-22633.24</v>
      </c>
      <c r="H1317" t="inlineStr">
        <is>
          <t>Possible Personal / Drawings (flagged - not yet classified as business or personal)</t>
        </is>
      </c>
      <c r="I1317" t="inlineStr">
        <is>
          <t>DRAWINGS</t>
        </is>
      </c>
    </row>
    <row r="1318">
      <c r="A1318" s="4" t="n">
        <v>45682</v>
      </c>
      <c r="B1318" t="inlineStr">
        <is>
          <t>Capitec</t>
        </is>
      </c>
      <c r="C1318" t="inlineStr">
        <is>
          <t>POS Local Purchase Pay Just Now 23936965 CLAREMONT A UTH ID 489621</t>
        </is>
      </c>
      <c r="D1318" t="inlineStr">
        <is>
          <t>0000000000009391</t>
        </is>
      </c>
      <c r="E1318" s="5" t="n">
        <v>73.33</v>
      </c>
      <c r="G1318" s="5" t="n">
        <v>-41032.57</v>
      </c>
      <c r="H1318" t="inlineStr">
        <is>
          <t>Uncategorized (needs review)</t>
        </is>
      </c>
      <c r="I1318" t="inlineStr">
        <is>
          <t>UNCATEGORIZED</t>
        </is>
      </c>
    </row>
    <row r="1319">
      <c r="A1319" s="4" t="n">
        <v>45682</v>
      </c>
      <c r="B1319" t="inlineStr">
        <is>
          <t>Capitec</t>
        </is>
      </c>
      <c r="C1319" t="inlineStr">
        <is>
          <t>POS Local Purchase Pay Just Now 23828452 -41 243,29 CLAREMONT A UTH ID 492229</t>
        </is>
      </c>
      <c r="D1319" t="inlineStr">
        <is>
          <t>0000000000009391</t>
        </is>
      </c>
      <c r="E1319" s="5" t="n">
        <v>210.65</v>
      </c>
      <c r="G1319" s="5" t="n">
        <v>-41243.22</v>
      </c>
      <c r="H1319" t="inlineStr">
        <is>
          <t>Uncategorized (needs review)</t>
        </is>
      </c>
      <c r="I1319" t="inlineStr">
        <is>
          <t>UNCATEGORIZED</t>
        </is>
      </c>
    </row>
    <row r="1320">
      <c r="A1320" s="4" t="n">
        <v>45682</v>
      </c>
      <c r="B1320" t="inlineStr">
        <is>
          <t>Capitec</t>
        </is>
      </c>
      <c r="C1320" t="inlineStr">
        <is>
          <t>POS Local Purchase Pay Just Now 23824441 CLAREMONT A UTH ID 493508</t>
        </is>
      </c>
      <c r="D1320" t="inlineStr">
        <is>
          <t>0000000000009391</t>
        </is>
      </c>
      <c r="E1320" s="5" t="n">
        <v>217.14</v>
      </c>
      <c r="G1320" s="5" t="n">
        <v>-41460.36</v>
      </c>
      <c r="H1320" t="inlineStr">
        <is>
          <t>Uncategorized (needs review)</t>
        </is>
      </c>
      <c r="I1320" t="inlineStr">
        <is>
          <t>UNCATEGORIZED</t>
        </is>
      </c>
    </row>
    <row r="1321">
      <c r="A1321" s="4" t="n">
        <v>45682</v>
      </c>
      <c r="B1321" t="inlineStr">
        <is>
          <t>FNB</t>
        </is>
      </c>
      <c r="C1321" t="inlineStr">
        <is>
          <t>FNB App Prepaid Airtime</t>
        </is>
      </c>
      <c r="D1321" t="inlineStr">
        <is>
          <t>27813556826</t>
        </is>
      </c>
      <c r="E1321" s="5" t="n">
        <v>50</v>
      </c>
      <c r="G1321" s="5" t="n">
        <v>397.08</v>
      </c>
      <c r="H1321" t="inlineStr">
        <is>
          <t>Telecoms, IT &amp; Subscriptions</t>
        </is>
      </c>
      <c r="I1321" t="inlineStr">
        <is>
          <t>EXPENSE</t>
        </is>
      </c>
    </row>
    <row r="1322">
      <c r="A1322" s="4" t="n">
        <v>45683</v>
      </c>
      <c r="B1322" t="inlineStr">
        <is>
          <t>Capitec</t>
        </is>
      </c>
      <c r="C1322" t="inlineStr">
        <is>
          <t>POS Local Purchase Payflex SANDTON AUTH ID 884990</t>
        </is>
      </c>
      <c r="D1322" t="inlineStr">
        <is>
          <t>0000000000001991</t>
        </is>
      </c>
      <c r="E1322" s="5" t="n">
        <v>68.98999999999999</v>
      </c>
      <c r="G1322" s="5" t="n">
        <v>-41529.35</v>
      </c>
      <c r="H1322" t="inlineStr">
        <is>
          <t>Possible Personal / Drawings (flagged - not yet classified as business or personal)</t>
        </is>
      </c>
      <c r="I1322" t="inlineStr">
        <is>
          <t>DRAWINGS</t>
        </is>
      </c>
    </row>
    <row r="1323">
      <c r="A1323" s="4" t="n">
        <v>45684</v>
      </c>
      <c r="B1323" t="inlineStr">
        <is>
          <t>FNB</t>
        </is>
      </c>
      <c r="C1323" t="inlineStr">
        <is>
          <t>POS Purchase Flw*Uber Trips *7363</t>
        </is>
      </c>
      <c r="D1323" t="inlineStr">
        <is>
          <t>485442</t>
        </is>
      </c>
      <c r="E1323" s="5" t="n">
        <v>41.6</v>
      </c>
      <c r="G1323" s="5" t="n">
        <v>355.48</v>
      </c>
      <c r="H1323" t="inlineStr">
        <is>
          <t>Possible Personal / Drawings (flagged - not yet classified as business or personal)</t>
        </is>
      </c>
      <c r="I1323" t="inlineStr">
        <is>
          <t>DRAWINGS</t>
        </is>
      </c>
    </row>
    <row r="1324">
      <c r="A1324" s="4" t="n">
        <v>45685</v>
      </c>
      <c r="B1324" t="inlineStr">
        <is>
          <t>Capitec</t>
        </is>
      </c>
      <c r="C1324" t="inlineStr">
        <is>
          <t>Fuel Purchase BP HEIDELBERG ROAD FC VLAKFONTEIN AUTH ID 902064</t>
        </is>
      </c>
      <c r="D1324" t="inlineStr">
        <is>
          <t>0000000000009391</t>
        </is>
      </c>
      <c r="E1324" s="5" t="n">
        <v>324.07</v>
      </c>
      <c r="G1324" s="5" t="n">
        <v>-41853.42</v>
      </c>
      <c r="H1324" t="inlineStr">
        <is>
          <t>Vehicle, Fuel &amp; Travel (incl. tolls)</t>
        </is>
      </c>
      <c r="I1324" t="inlineStr">
        <is>
          <t>EXPENSE</t>
        </is>
      </c>
    </row>
    <row r="1325">
      <c r="A1325" s="4" t="n">
        <v>45685</v>
      </c>
      <c r="B1325" t="inlineStr">
        <is>
          <t>Capitec</t>
        </is>
      </c>
      <c r="C1325" t="inlineStr">
        <is>
          <t>POS Local Purchase HEROTEL NETCASH Cape Town AUTH ID 614248</t>
        </is>
      </c>
      <c r="D1325" t="inlineStr">
        <is>
          <t>0000000000009391</t>
        </is>
      </c>
      <c r="E1325" s="5" t="n">
        <v>429</v>
      </c>
      <c r="G1325" s="5" t="n">
        <v>-42282.42</v>
      </c>
      <c r="H1325" t="inlineStr">
        <is>
          <t>Uncategorized (needs review)</t>
        </is>
      </c>
      <c r="I1325" t="inlineStr">
        <is>
          <t>UNCATEGORIZED</t>
        </is>
      </c>
    </row>
    <row r="1326">
      <c r="A1326" s="4" t="n">
        <v>45685</v>
      </c>
      <c r="B1326" t="inlineStr">
        <is>
          <t>Capitec</t>
        </is>
      </c>
      <c r="C1326" t="inlineStr">
        <is>
          <t>POS Local Purchase HEROTEL NETCASH Cape Town AUTH ID 628848</t>
        </is>
      </c>
      <c r="D1326" t="inlineStr">
        <is>
          <t>0000000000009391</t>
        </is>
      </c>
      <c r="E1326" s="5" t="n">
        <v>429</v>
      </c>
      <c r="G1326" s="5" t="n">
        <v>-42711.42</v>
      </c>
      <c r="H1326" t="inlineStr">
        <is>
          <t>Uncategorized (needs review)</t>
        </is>
      </c>
      <c r="I1326" t="inlineStr">
        <is>
          <t>UNCATEGORIZED</t>
        </is>
      </c>
    </row>
    <row r="1327">
      <c r="A1327" s="4" t="n">
        <v>45685</v>
      </c>
      <c r="B1327" t="inlineStr">
        <is>
          <t>Capitec</t>
        </is>
      </c>
      <c r="C1327" t="inlineStr">
        <is>
          <t>Ret Cr Transfer J BALOYI</t>
        </is>
      </c>
      <c r="D1327" t="inlineStr"/>
      <c r="F1327" s="5" t="n">
        <v>3000</v>
      </c>
      <c r="G1327" s="5" t="n">
        <v>-40211.42</v>
      </c>
      <c r="H1327" t="inlineStr">
        <is>
          <t>Returned / Failed Payments (net nil, excluded)</t>
        </is>
      </c>
      <c r="I1327" t="inlineStr">
        <is>
          <t>RETURNED</t>
        </is>
      </c>
    </row>
    <row r="1328">
      <c r="A1328" s="4" t="n">
        <v>45685</v>
      </c>
      <c r="B1328" t="inlineStr">
        <is>
          <t>FNB</t>
        </is>
      </c>
      <c r="C1328" t="inlineStr">
        <is>
          <t>FNB App Payment From Chick Nation</t>
        </is>
      </c>
      <c r="D1328" t="inlineStr"/>
      <c r="F1328" s="5" t="n">
        <v>3500</v>
      </c>
      <c r="G1328" s="5" t="n">
        <v>3855.48</v>
      </c>
      <c r="H1328" t="inlineStr">
        <is>
          <t>Fee Income Received</t>
        </is>
      </c>
      <c r="I1328" t="inlineStr">
        <is>
          <t>INCOME</t>
        </is>
      </c>
    </row>
    <row r="1329">
      <c r="A1329" s="4" t="n">
        <v>45686</v>
      </c>
      <c r="B1329" t="inlineStr">
        <is>
          <t>Capitec</t>
        </is>
      </c>
      <c r="C1329" t="inlineStr">
        <is>
          <t>POS Local Purchase http://www.windeed.co. RONDEBOSCH AUTH ID 964686</t>
        </is>
      </c>
      <c r="D1329" t="inlineStr">
        <is>
          <t>0000000000009391</t>
        </is>
      </c>
      <c r="E1329" s="5" t="n">
        <v>500</v>
      </c>
      <c r="G1329" s="5" t="n">
        <v>-43211.42</v>
      </c>
      <c r="H1329" t="inlineStr">
        <is>
          <t>Uncategorized (needs review)</t>
        </is>
      </c>
      <c r="I1329" t="inlineStr">
        <is>
          <t>UNCATEGORIZED</t>
        </is>
      </c>
    </row>
    <row r="1330">
      <c r="A1330" s="4" t="n">
        <v>45686</v>
      </c>
      <c r="B1330" t="inlineStr">
        <is>
          <t>Capitec</t>
        </is>
      </c>
      <c r="C1330" t="inlineStr">
        <is>
          <t>POS Local Purchase SHELL LANGA MOTORS Johannesburg A UTH ID 971491</t>
        </is>
      </c>
      <c r="D1330" t="inlineStr">
        <is>
          <t>0000000000009391</t>
        </is>
      </c>
      <c r="E1330" s="5" t="n">
        <v>46.9</v>
      </c>
      <c r="G1330" s="5" t="n">
        <v>-40258.32</v>
      </c>
      <c r="H1330" t="inlineStr">
        <is>
          <t>Uncategorized (needs review)</t>
        </is>
      </c>
      <c r="I1330" t="inlineStr">
        <is>
          <t>UNCATEGORIZED</t>
        </is>
      </c>
    </row>
    <row r="1331">
      <c r="A1331" s="4" t="n">
        <v>45686</v>
      </c>
      <c r="B1331" t="inlineStr">
        <is>
          <t>Capitec</t>
        </is>
      </c>
      <c r="C1331" t="inlineStr">
        <is>
          <t>Fuel Purchase ENGEN TSAKANE CORNER Brakpan AUTH ID 177333</t>
        </is>
      </c>
      <c r="D1331" t="inlineStr">
        <is>
          <t>0000000000009391</t>
        </is>
      </c>
      <c r="E1331" s="5" t="n">
        <v>323.85</v>
      </c>
      <c r="G1331" s="5" t="n">
        <v>-40582.17</v>
      </c>
      <c r="H1331" t="inlineStr">
        <is>
          <t>Vehicle, Fuel &amp; Travel (incl. tolls)</t>
        </is>
      </c>
      <c r="I1331" t="inlineStr">
        <is>
          <t>EXPENSE</t>
        </is>
      </c>
    </row>
    <row r="1332">
      <c r="A1332" s="4" t="n">
        <v>45687</v>
      </c>
      <c r="B1332" t="inlineStr">
        <is>
          <t>Capitec</t>
        </is>
      </c>
      <c r="C1332" t="inlineStr">
        <is>
          <t>Fuel Purchase BP M2 JOHANNESBURG AUTH ID 472136</t>
        </is>
      </c>
      <c r="D1332" t="inlineStr">
        <is>
          <t>0000000000009391</t>
        </is>
      </c>
      <c r="E1332" s="5" t="n">
        <v>323.85</v>
      </c>
      <c r="G1332" s="5" t="n">
        <v>-40906.02</v>
      </c>
      <c r="H1332" t="inlineStr">
        <is>
          <t>Vehicle, Fuel &amp; Travel (incl. tolls)</t>
        </is>
      </c>
      <c r="I1332" t="inlineStr">
        <is>
          <t>EXPENSE</t>
        </is>
      </c>
    </row>
    <row r="1333">
      <c r="A1333" s="4" t="n">
        <v>45688</v>
      </c>
      <c r="B1333" t="inlineStr">
        <is>
          <t>Capitec</t>
        </is>
      </c>
      <c r="C1333" t="inlineStr">
        <is>
          <t>Debit Interest</t>
        </is>
      </c>
      <c r="D1333" t="inlineStr"/>
      <c r="E1333" s="5" t="n">
        <v>863.02</v>
      </c>
      <c r="G1333" s="5" t="n">
        <v>-42059.03</v>
      </c>
      <c r="H1333" t="inlineStr">
        <is>
          <t>Bank Charges &amp; Interest</t>
        </is>
      </c>
      <c r="I1333" t="inlineStr">
        <is>
          <t>EXPENSE</t>
        </is>
      </c>
    </row>
    <row r="1334">
      <c r="A1334" s="4" t="n">
        <v>45688</v>
      </c>
      <c r="B1334" t="inlineStr">
        <is>
          <t>Capitec</t>
        </is>
      </c>
      <c r="C1334" t="inlineStr">
        <is>
          <t>Monthly Service Fee</t>
        </is>
      </c>
      <c r="D1334" t="inlineStr"/>
      <c r="E1334" s="5" t="n">
        <v>50</v>
      </c>
      <c r="G1334" s="5" t="n">
        <v>-42109.03</v>
      </c>
      <c r="H1334" t="inlineStr">
        <is>
          <t>Bank Charges &amp; Interest</t>
        </is>
      </c>
      <c r="I1334" t="inlineStr">
        <is>
          <t>EXPENSE</t>
        </is>
      </c>
    </row>
    <row r="1335">
      <c r="A1335" s="4" t="n">
        <v>45688</v>
      </c>
      <c r="B1335" t="inlineStr">
        <is>
          <t>Capitec</t>
        </is>
      </c>
      <c r="C1335" t="inlineStr">
        <is>
          <t>OD Monthly Fee</t>
        </is>
      </c>
      <c r="D1335" t="inlineStr"/>
      <c r="E1335" s="5" t="n">
        <v>69</v>
      </c>
      <c r="G1335" s="5" t="n">
        <v>-42178.03</v>
      </c>
      <c r="H1335" t="inlineStr">
        <is>
          <t>Bank Charges &amp; Interest</t>
        </is>
      </c>
      <c r="I1335" t="inlineStr">
        <is>
          <t>EXPENSE</t>
        </is>
      </c>
    </row>
    <row r="1336">
      <c r="A1336" s="4" t="n">
        <v>45688</v>
      </c>
      <c r="B1336" t="inlineStr">
        <is>
          <t>FNB</t>
        </is>
      </c>
      <c r="C1336" t="inlineStr">
        <is>
          <t>Magtape Debit Telkom Sa</t>
        </is>
      </c>
      <c r="D1336" t="inlineStr">
        <is>
          <t>139902546767617012</t>
        </is>
      </c>
      <c r="E1336" s="5" t="n">
        <v>99</v>
      </c>
      <c r="G1336" s="5" t="n">
        <v>3756.48</v>
      </c>
      <c r="H1336" t="inlineStr">
        <is>
          <t>Telecoms, IT &amp; Subscriptions</t>
        </is>
      </c>
      <c r="I1336" t="inlineStr">
        <is>
          <t>EXPENSE</t>
        </is>
      </c>
    </row>
    <row r="1337">
      <c r="A1337" s="4" t="n">
        <v>45688</v>
      </c>
      <c r="B1337" t="inlineStr">
        <is>
          <t>FNB</t>
        </is>
      </c>
      <c r="C1337" t="inlineStr">
        <is>
          <t>Magtape Debit Telkommobi50635241101170191683</t>
        </is>
      </c>
      <c r="D1337" t="inlineStr"/>
      <c r="E1337" s="5" t="n">
        <v>858.01</v>
      </c>
      <c r="G1337" s="5" t="n">
        <v>2898.47</v>
      </c>
      <c r="H1337" t="inlineStr">
        <is>
          <t>Telecoms, IT &amp; Subscriptions</t>
        </is>
      </c>
      <c r="I1337" t="inlineStr">
        <is>
          <t>EXPENSE</t>
        </is>
      </c>
    </row>
    <row r="1338">
      <c r="A1338" s="4" t="n">
        <v>45688</v>
      </c>
      <c r="B1338" t="inlineStr">
        <is>
          <t>FNB</t>
        </is>
      </c>
      <c r="C1338" t="inlineStr">
        <is>
          <t>VAT Charge Redirected From</t>
        </is>
      </c>
      <c r="D1338" t="inlineStr">
        <is>
          <t>62858407630</t>
        </is>
      </c>
      <c r="E1338" s="5" t="n">
        <v>8.880000000000001</v>
      </c>
      <c r="G1338" s="5" t="n">
        <v>2889.59</v>
      </c>
      <c r="H1338" t="inlineStr">
        <is>
          <t>Bank Charges &amp; Interest</t>
        </is>
      </c>
      <c r="I1338" t="inlineStr">
        <is>
          <t>EXPENSE</t>
        </is>
      </c>
    </row>
    <row r="1339">
      <c r="A1339" s="4" t="n">
        <v>45689</v>
      </c>
      <c r="B1339" t="inlineStr">
        <is>
          <t>Capitec</t>
        </is>
      </c>
      <c r="C1339" t="inlineStr">
        <is>
          <t>POS Local Purchase PAYSTACK CAPE TOWN AUTH ID 049451</t>
        </is>
      </c>
      <c r="D1339" t="inlineStr">
        <is>
          <t>0000000000009391</t>
        </is>
      </c>
      <c r="E1339" s="5" t="n">
        <v>289.99</v>
      </c>
      <c r="G1339" s="5" t="n">
        <v>-41196.01</v>
      </c>
      <c r="H1339" t="inlineStr">
        <is>
          <t>Uncategorized (needs review)</t>
        </is>
      </c>
      <c r="I1339" t="inlineStr">
        <is>
          <t>UNCATEGORIZED</t>
        </is>
      </c>
    </row>
    <row r="1340">
      <c r="A1340" s="4" t="n">
        <v>45689</v>
      </c>
      <c r="B1340" t="inlineStr">
        <is>
          <t>FNB</t>
        </is>
      </c>
      <c r="C1340" t="inlineStr">
        <is>
          <t>B2B Collection</t>
        </is>
      </c>
      <c r="D1340" t="inlineStr"/>
      <c r="E1340" s="5" t="n">
        <v>718.34</v>
      </c>
      <c r="G1340" s="5" t="n">
        <v>2171.25</v>
      </c>
      <c r="H1340" t="inlineStr">
        <is>
          <t>Fee Income Received</t>
        </is>
      </c>
      <c r="I1340" t="inlineStr">
        <is>
          <t>INCOME</t>
        </is>
      </c>
    </row>
    <row r="1341">
      <c r="A1341" s="4" t="n">
        <v>45690</v>
      </c>
      <c r="B1341" t="inlineStr">
        <is>
          <t>Capitec</t>
        </is>
      </c>
      <c r="C1341" t="inlineStr">
        <is>
          <t>Fuel Purchase ENGEN WITHOK Brakpan AUTH ID 647448</t>
        </is>
      </c>
      <c r="D1341" t="inlineStr">
        <is>
          <t>0000000000009391</t>
        </is>
      </c>
      <c r="E1341" s="5" t="n">
        <v>323.9</v>
      </c>
      <c r="G1341" s="5" t="n">
        <v>-42501.93</v>
      </c>
      <c r="H1341" t="inlineStr">
        <is>
          <t>Vehicle, Fuel &amp; Travel (incl. tolls)</t>
        </is>
      </c>
      <c r="I1341" t="inlineStr">
        <is>
          <t>EXPENSE</t>
        </is>
      </c>
    </row>
    <row r="1342">
      <c r="A1342" s="4" t="n">
        <v>45690</v>
      </c>
      <c r="B1342" t="inlineStr">
        <is>
          <t>Capitec</t>
        </is>
      </c>
      <c r="C1342" t="inlineStr">
        <is>
          <t>POS Local Purchase Eastgate EASTGATE AUTH ID 005168</t>
        </is>
      </c>
      <c r="D1342" t="inlineStr">
        <is>
          <t>0000000000009391</t>
        </is>
      </c>
      <c r="E1342" s="5" t="n">
        <v>15</v>
      </c>
      <c r="G1342" s="5" t="n">
        <v>-42516.93</v>
      </c>
      <c r="H1342" t="inlineStr">
        <is>
          <t>Uncategorized (needs review)</t>
        </is>
      </c>
      <c r="I1342" t="inlineStr">
        <is>
          <t>UNCATEGORIZED</t>
        </is>
      </c>
    </row>
    <row r="1343">
      <c r="A1343" s="4" t="n">
        <v>45691</v>
      </c>
      <c r="B1343" t="inlineStr">
        <is>
          <t>Capitec</t>
        </is>
      </c>
      <c r="C1343" t="inlineStr">
        <is>
          <t>CASH DEPOSIT (ATM) Cash Dep NCR JHB Kerk 3rd</t>
        </is>
      </c>
      <c r="D1343" t="inlineStr"/>
      <c r="F1343" s="5" t="n">
        <v>1500</v>
      </c>
      <c r="G1343" s="5" t="n">
        <v>-41660.65</v>
      </c>
      <c r="H1343" t="inlineStr">
        <is>
          <t>Fee Income Received</t>
        </is>
      </c>
      <c r="I1343" t="inlineStr">
        <is>
          <t>INCOME</t>
        </is>
      </c>
    </row>
    <row r="1344">
      <c r="A1344" s="4" t="n">
        <v>45691</v>
      </c>
      <c r="B1344" t="inlineStr">
        <is>
          <t>Capitec</t>
        </is>
      </c>
      <c r="C1344" t="inlineStr">
        <is>
          <t>Bank Fee (transaction fee)</t>
        </is>
      </c>
      <c r="D1344" t="inlineStr"/>
      <c r="E1344" s="5" t="n">
        <v>18</v>
      </c>
      <c r="G1344" s="5" t="n">
        <v>-41660.65</v>
      </c>
      <c r="H1344" t="inlineStr">
        <is>
          <t>Bank Charges &amp; Interest</t>
        </is>
      </c>
      <c r="I1344" t="inlineStr">
        <is>
          <t>EXPENSE</t>
        </is>
      </c>
    </row>
    <row r="1345">
      <c r="A1345" s="4" t="n">
        <v>45691</v>
      </c>
      <c r="B1345" t="inlineStr">
        <is>
          <t>FNB</t>
        </is>
      </c>
      <c r="C1345" t="inlineStr">
        <is>
          <t>Magtape Debit Axxess Netcash</t>
        </is>
      </c>
      <c r="D1345" t="inlineStr">
        <is>
          <t>321367512</t>
        </is>
      </c>
      <c r="E1345" s="5" t="n">
        <v>199</v>
      </c>
      <c r="G1345" s="5" t="n">
        <v>1972.25</v>
      </c>
      <c r="H1345" t="inlineStr">
        <is>
          <t>Telecoms, IT &amp; Subscriptions</t>
        </is>
      </c>
      <c r="I1345" t="inlineStr">
        <is>
          <t>EXPENSE</t>
        </is>
      </c>
    </row>
    <row r="1346">
      <c r="A1346" s="4" t="n">
        <v>45692</v>
      </c>
      <c r="B1346" t="inlineStr">
        <is>
          <t>Capitec</t>
        </is>
      </c>
      <c r="C1346" t="inlineStr">
        <is>
          <t>POS Local Purchase Rain BRYANSTON AUTH ID 639072</t>
        </is>
      </c>
      <c r="D1346" t="inlineStr">
        <is>
          <t>0000000000001991</t>
        </is>
      </c>
      <c r="E1346" s="5" t="n">
        <v>625</v>
      </c>
      <c r="G1346" s="5" t="n">
        <v>-43142.65</v>
      </c>
      <c r="H1346" t="inlineStr">
        <is>
          <t>Telecoms, IT &amp; Subscriptions</t>
        </is>
      </c>
      <c r="I1346" t="inlineStr">
        <is>
          <t>EXPENSE</t>
        </is>
      </c>
    </row>
    <row r="1347">
      <c r="A1347" s="4" t="n">
        <v>45692</v>
      </c>
      <c r="B1347" t="inlineStr">
        <is>
          <t>Capitec</t>
        </is>
      </c>
      <c r="C1347" t="inlineStr">
        <is>
          <t>Fuel Purchase ENGEN WITHOK Brakpan AUTH ID 667590</t>
        </is>
      </c>
      <c r="D1347" t="inlineStr">
        <is>
          <t>0000000000009391</t>
        </is>
      </c>
      <c r="E1347" s="5" t="n">
        <v>323.9</v>
      </c>
      <c r="G1347" s="5" t="n">
        <v>-41984.55</v>
      </c>
      <c r="H1347" t="inlineStr">
        <is>
          <t>Vehicle, Fuel &amp; Travel (incl. tolls)</t>
        </is>
      </c>
      <c r="I1347" t="inlineStr">
        <is>
          <t>EXPENSE</t>
        </is>
      </c>
    </row>
    <row r="1348">
      <c r="A1348" s="4" t="n">
        <v>45692</v>
      </c>
      <c r="B1348" t="inlineStr">
        <is>
          <t>Capitec</t>
        </is>
      </c>
      <c r="C1348" t="inlineStr">
        <is>
          <t>Backdated S/Debit Tsakane Rent Dlamini Legal Inc</t>
        </is>
      </c>
      <c r="D1348" t="inlineStr"/>
      <c r="E1348" s="5" t="n">
        <v>800</v>
      </c>
      <c r="G1348" s="5" t="n">
        <v>-42785.55</v>
      </c>
      <c r="H1348" t="inlineStr">
        <is>
          <t>Rent Expense</t>
        </is>
      </c>
      <c r="I1348" t="inlineStr">
        <is>
          <t>EXPENSE</t>
        </is>
      </c>
    </row>
    <row r="1349">
      <c r="A1349" s="4" t="n">
        <v>45692</v>
      </c>
      <c r="B1349" t="inlineStr">
        <is>
          <t>Capitec</t>
        </is>
      </c>
      <c r="C1349" t="inlineStr">
        <is>
          <t>Bank Fee (transaction fee)</t>
        </is>
      </c>
      <c r="D1349" t="inlineStr"/>
      <c r="E1349" s="5" t="n">
        <v>1</v>
      </c>
      <c r="G1349" s="5" t="n">
        <v>-42785.55</v>
      </c>
      <c r="H1349" t="inlineStr">
        <is>
          <t>Bank Charges &amp; Interest</t>
        </is>
      </c>
      <c r="I1349" t="inlineStr">
        <is>
          <t>EXPENSE</t>
        </is>
      </c>
    </row>
    <row r="1350">
      <c r="A1350" s="4" t="n">
        <v>45692</v>
      </c>
      <c r="B1350" t="inlineStr">
        <is>
          <t>Capitec</t>
        </is>
      </c>
      <c r="C1350" t="inlineStr">
        <is>
          <t>******006073** ** HLAHLA RAF DR MABIKA Dr MABIKA INV halala DLI 250</t>
        </is>
      </c>
      <c r="D1350" t="inlineStr"/>
      <c r="E1350" s="5" t="n">
        <v>8000</v>
      </c>
      <c r="G1350" s="5" t="n">
        <v>-50792.05</v>
      </c>
      <c r="H1350" t="inlineStr">
        <is>
          <t>Legal Disbursements &amp; Counsel Fees (Sheriff/Advocate/LPC/RAF/Conveyancer)</t>
        </is>
      </c>
      <c r="I1350" t="inlineStr">
        <is>
          <t>EXPENSE</t>
        </is>
      </c>
    </row>
    <row r="1351">
      <c r="A1351" s="4" t="n">
        <v>45692</v>
      </c>
      <c r="B1351" t="inlineStr">
        <is>
          <t>Capitec</t>
        </is>
      </c>
      <c r="C1351" t="inlineStr">
        <is>
          <t>Bank Fee (transaction fee)</t>
        </is>
      </c>
      <c r="D1351" t="inlineStr"/>
      <c r="E1351" s="5" t="n">
        <v>6.5</v>
      </c>
      <c r="G1351" s="5" t="n">
        <v>-50792.05</v>
      </c>
      <c r="H1351" t="inlineStr">
        <is>
          <t>Bank Charges &amp; Interest</t>
        </is>
      </c>
      <c r="I1351" t="inlineStr">
        <is>
          <t>EXPENSE</t>
        </is>
      </c>
    </row>
    <row r="1352">
      <c r="A1352" s="4" t="n">
        <v>45692</v>
      </c>
      <c r="B1352" t="inlineStr">
        <is>
          <t>FNB</t>
        </is>
      </c>
      <c r="C1352" t="inlineStr">
        <is>
          <t>FNB App Payment To Est/Moganedi Advert Dlamini Legal Inc</t>
        </is>
      </c>
      <c r="D1352" t="inlineStr"/>
      <c r="E1352" s="5" t="n">
        <v>598.8200000000001</v>
      </c>
      <c r="G1352" s="5" t="n">
        <v>1373.43</v>
      </c>
      <c r="H1352" t="inlineStr">
        <is>
          <t>Uncategorized (needs review)</t>
        </is>
      </c>
      <c r="I1352" t="inlineStr">
        <is>
          <t>UNCATEGORIZED</t>
        </is>
      </c>
    </row>
    <row r="1353">
      <c r="A1353" s="4" t="n">
        <v>45694</v>
      </c>
      <c r="B1353" t="inlineStr">
        <is>
          <t>Capitec</t>
        </is>
      </c>
      <c r="C1353" t="inlineStr">
        <is>
          <t>POS Local Purchase Payflex SANDTON AUTH ID 487222</t>
        </is>
      </c>
      <c r="D1353" t="inlineStr">
        <is>
          <t>0000000000001991</t>
        </is>
      </c>
      <c r="E1353" s="5" t="n">
        <v>567</v>
      </c>
      <c r="G1353" s="5" t="n">
        <v>-51359.05</v>
      </c>
      <c r="H1353" t="inlineStr">
        <is>
          <t>Possible Personal / Drawings (flagged - not yet classified as business or personal)</t>
        </is>
      </c>
      <c r="I1353" t="inlineStr">
        <is>
          <t>DRAWINGS</t>
        </is>
      </c>
    </row>
    <row r="1354">
      <c r="A1354" s="4" t="n">
        <v>45695</v>
      </c>
      <c r="B1354" t="inlineStr">
        <is>
          <t>Capitec</t>
        </is>
      </c>
      <c r="C1354" t="inlineStr">
        <is>
          <t>POS Local Purchase VOX 3D JHB AUTH ID 057777</t>
        </is>
      </c>
      <c r="D1354" t="inlineStr">
        <is>
          <t>0000000000009391</t>
        </is>
      </c>
      <c r="E1354" s="5" t="n">
        <v>186.74</v>
      </c>
      <c r="G1354" s="5" t="n">
        <v>-51545.79</v>
      </c>
      <c r="H1354" t="inlineStr">
        <is>
          <t>Uncategorized (needs review)</t>
        </is>
      </c>
      <c r="I1354" t="inlineStr">
        <is>
          <t>UNCATEGORIZED</t>
        </is>
      </c>
    </row>
    <row r="1355">
      <c r="A1355" s="4" t="n">
        <v>45695</v>
      </c>
      <c r="B1355" t="inlineStr">
        <is>
          <t>Capitec</t>
        </is>
      </c>
      <c r="C1355" t="inlineStr">
        <is>
          <t>RTC Deposit Dlamini Legal Inc- F</t>
        </is>
      </c>
      <c r="D1355" t="inlineStr"/>
      <c r="F1355" s="5" t="n">
        <v>4000</v>
      </c>
      <c r="G1355" s="5" t="n">
        <v>-47545.79</v>
      </c>
      <c r="H1355" t="inlineStr">
        <is>
          <t>Inter-account Transfer (Capitec&lt;-&gt;FNB, eliminated)</t>
        </is>
      </c>
      <c r="I1355" t="inlineStr">
        <is>
          <t>TRANSFER</t>
        </is>
      </c>
    </row>
    <row r="1356">
      <c r="A1356" s="4" t="n">
        <v>45695</v>
      </c>
      <c r="B1356" t="inlineStr">
        <is>
          <t>FNB</t>
        </is>
      </c>
      <c r="C1356" t="inlineStr">
        <is>
          <t>FNB App Transfer From Lit/23/Seloane</t>
        </is>
      </c>
      <c r="D1356" t="inlineStr"/>
      <c r="F1356" s="5" t="n">
        <v>5000</v>
      </c>
      <c r="G1356" s="5" t="n">
        <v>6373.43</v>
      </c>
      <c r="H1356" t="inlineStr">
        <is>
          <t>Fee Income Received</t>
        </is>
      </c>
      <c r="I1356" t="inlineStr">
        <is>
          <t>INCOME</t>
        </is>
      </c>
    </row>
    <row r="1357">
      <c r="A1357" s="4" t="n">
        <v>45695</v>
      </c>
      <c r="B1357" t="inlineStr">
        <is>
          <t>FNB</t>
        </is>
      </c>
      <c r="C1357" t="inlineStr">
        <is>
          <t>FNB App Rtc Pmt To Dlamini Legal Inc- C Dlamini Legal Inc- F</t>
        </is>
      </c>
      <c r="D1357" t="inlineStr"/>
      <c r="E1357" s="5" t="n">
        <v>4000</v>
      </c>
      <c r="G1357" s="5" t="n">
        <v>2373.43</v>
      </c>
      <c r="H1357" t="inlineStr">
        <is>
          <t>Inter-account Transfer (Capitec&lt;-&gt;FNB, eliminated)</t>
        </is>
      </c>
      <c r="I1357" t="inlineStr">
        <is>
          <t>TRANSFER</t>
        </is>
      </c>
    </row>
    <row r="1358">
      <c r="A1358" s="4" t="n">
        <v>45695</v>
      </c>
      <c r="B1358" t="inlineStr">
        <is>
          <t>FNB</t>
        </is>
      </c>
      <c r="C1358" t="inlineStr">
        <is>
          <t>Account Fee</t>
        </is>
      </c>
      <c r="D1358" t="inlineStr"/>
      <c r="E1358" s="5" t="n">
        <v>330</v>
      </c>
      <c r="G1358" s="5" t="n">
        <v>2043.43</v>
      </c>
      <c r="H1358" t="inlineStr">
        <is>
          <t>Bank Charges &amp; Interest</t>
        </is>
      </c>
      <c r="I1358" t="inlineStr">
        <is>
          <t>EXPENSE</t>
        </is>
      </c>
    </row>
    <row r="1359">
      <c r="A1359" s="4" t="n">
        <v>45695</v>
      </c>
      <c r="B1359" t="inlineStr">
        <is>
          <t>FNB</t>
        </is>
      </c>
      <c r="C1359" t="inlineStr">
        <is>
          <t>Fees</t>
        </is>
      </c>
      <c r="D1359" t="inlineStr"/>
      <c r="E1359" s="5" t="n">
        <v>15</v>
      </c>
      <c r="G1359" s="5" t="n">
        <v>2028.43</v>
      </c>
      <c r="H1359" t="inlineStr">
        <is>
          <t>Bank Charges &amp; Interest</t>
        </is>
      </c>
      <c r="I1359" t="inlineStr">
        <is>
          <t>EXPENSE</t>
        </is>
      </c>
    </row>
    <row r="1360">
      <c r="A1360" s="4" t="n">
        <v>45696</v>
      </c>
      <c r="B1360" t="inlineStr">
        <is>
          <t>Capitec</t>
        </is>
      </c>
      <c r="C1360" t="inlineStr">
        <is>
          <t>Fuel Purchase AE BRACKENHURST BRACKENHURST AUTHID 842075</t>
        </is>
      </c>
      <c r="D1360" t="inlineStr">
        <is>
          <t>0000000000009391</t>
        </is>
      </c>
      <c r="E1360" s="5" t="n">
        <v>336.15</v>
      </c>
      <c r="G1360" s="5" t="n">
        <v>-47881.94</v>
      </c>
      <c r="H1360" t="inlineStr">
        <is>
          <t>Vehicle, Fuel &amp; Travel (incl. tolls)</t>
        </is>
      </c>
      <c r="I1360" t="inlineStr">
        <is>
          <t>EXPENSE</t>
        </is>
      </c>
    </row>
    <row r="1361">
      <c r="A1361" s="4" t="n">
        <v>45696</v>
      </c>
      <c r="B1361" t="inlineStr">
        <is>
          <t>Capitec</t>
        </is>
      </c>
      <c r="C1361" t="inlineStr">
        <is>
          <t>******006073** ** Ngoepe T Dlamini</t>
        </is>
      </c>
      <c r="D1361" t="inlineStr"/>
      <c r="E1361" s="5" t="n">
        <v>1000</v>
      </c>
      <c r="G1361" s="5" t="n">
        <v>-48888.44</v>
      </c>
      <c r="H1361" t="inlineStr">
        <is>
          <t>Uncategorized (needs review)</t>
        </is>
      </c>
      <c r="I1361" t="inlineStr">
        <is>
          <t>UNCATEGORIZED</t>
        </is>
      </c>
    </row>
    <row r="1362">
      <c r="A1362" s="4" t="n">
        <v>45696</v>
      </c>
      <c r="B1362" t="inlineStr">
        <is>
          <t>Capitec</t>
        </is>
      </c>
      <c r="C1362" t="inlineStr">
        <is>
          <t>Bank Fee (transaction fee)</t>
        </is>
      </c>
      <c r="D1362" t="inlineStr"/>
      <c r="E1362" s="5" t="n">
        <v>6.5</v>
      </c>
      <c r="G1362" s="5" t="n">
        <v>-48888.44</v>
      </c>
      <c r="H1362" t="inlineStr">
        <is>
          <t>Bank Charges &amp; Interest</t>
        </is>
      </c>
      <c r="I1362" t="inlineStr">
        <is>
          <t>EXPENSE</t>
        </is>
      </c>
    </row>
    <row r="1363">
      <c r="A1363" s="4" t="n">
        <v>45697</v>
      </c>
      <c r="B1363" t="inlineStr">
        <is>
          <t>Capitec</t>
        </is>
      </c>
      <c r="C1363" t="inlineStr">
        <is>
          <t>POS Local Purchase Harties Cableway Hartbeespoor AUTH ID 251265</t>
        </is>
      </c>
      <c r="D1363" t="inlineStr">
        <is>
          <t>0000000000009391</t>
        </is>
      </c>
      <c r="E1363" s="5" t="n">
        <v>720</v>
      </c>
      <c r="G1363" s="5" t="n">
        <v>-49608.44</v>
      </c>
      <c r="H1363" t="inlineStr">
        <is>
          <t>Uncategorized (needs review)</t>
        </is>
      </c>
      <c r="I1363" t="inlineStr">
        <is>
          <t>UNCATEGORIZED</t>
        </is>
      </c>
    </row>
    <row r="1364">
      <c r="A1364" s="4" t="n">
        <v>45699</v>
      </c>
      <c r="B1364" t="inlineStr">
        <is>
          <t>Capitec</t>
        </is>
      </c>
      <c r="C1364" t="inlineStr">
        <is>
          <t>POS Local Purchase HARTIES CABLEWAY - GAA RUSTENBURGAUTH ID 649011</t>
        </is>
      </c>
      <c r="D1364" t="inlineStr">
        <is>
          <t>0000000000009391</t>
        </is>
      </c>
      <c r="E1364" s="5" t="n">
        <v>740</v>
      </c>
      <c r="G1364" s="5" t="n">
        <v>-50348.44</v>
      </c>
      <c r="H1364" t="inlineStr">
        <is>
          <t>Uncategorized (needs review)</t>
        </is>
      </c>
      <c r="I1364" t="inlineStr">
        <is>
          <t>UNCATEGORIZED</t>
        </is>
      </c>
    </row>
    <row r="1365">
      <c r="A1365" s="4" t="n">
        <v>45699</v>
      </c>
      <c r="B1365" t="inlineStr">
        <is>
          <t>Capitec</t>
        </is>
      </c>
      <c r="C1365" t="inlineStr">
        <is>
          <t>POS Local Purchase Game JHB City JOHANNESBURG AUTH ID 399716</t>
        </is>
      </c>
      <c r="D1365" t="inlineStr">
        <is>
          <t>0000000000009391</t>
        </is>
      </c>
      <c r="E1365" s="5" t="n">
        <v>367.96</v>
      </c>
      <c r="G1365" s="5" t="n">
        <v>-50716.4</v>
      </c>
      <c r="H1365" t="inlineStr">
        <is>
          <t>Possible Personal / Drawings (flagged - not yet classified as business or personal)</t>
        </is>
      </c>
      <c r="I1365" t="inlineStr">
        <is>
          <t>DRAWINGS</t>
        </is>
      </c>
    </row>
    <row r="1366">
      <c r="A1366" s="4" t="n">
        <v>45699</v>
      </c>
      <c r="B1366" t="inlineStr">
        <is>
          <t>Capitec</t>
        </is>
      </c>
      <c r="C1366" t="inlineStr">
        <is>
          <t>POS Local Purchase Shoprite Pritchard Str JOHANNESBUAUTH ID 081316 No Limit (No Lim) Rate Overdraft Excess (Exc) Rate Overdraft Expiry (Exp) Interest Rate 22.1000% The Prime Lending rate decreased from 11.25% to 11.00% with effect from 31/01/2025. Contact your nearest Business Centre or Customer Care Centre for details.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1 CAPITEC BANK STAMP placeholder Date 01/03/2025 Account No. 1051597447 Statement No. 00009 Page: 2</t>
        </is>
      </c>
      <c r="D1366" t="inlineStr">
        <is>
          <t>0000000000009391</t>
        </is>
      </c>
      <c r="E1366" s="5" t="n">
        <v>442.88</v>
      </c>
      <c r="G1366" s="5" t="n">
        <v>-51159.28</v>
      </c>
      <c r="H1366" t="inlineStr">
        <is>
          <t>Possible Personal / Drawings (flagged - not yet classified as business or personal)</t>
        </is>
      </c>
      <c r="I1366" t="inlineStr">
        <is>
          <t>DRAWINGS</t>
        </is>
      </c>
    </row>
    <row r="1367">
      <c r="A1367" s="4" t="n">
        <v>45699</v>
      </c>
      <c r="B1367" t="inlineStr">
        <is>
          <t>Capitec</t>
        </is>
      </c>
      <c r="C1367" t="inlineStr">
        <is>
          <t>Fuel Purchase SHELL ULTRA CITY Johannesburg AUTH ID 861660</t>
        </is>
      </c>
      <c r="D1367" t="inlineStr">
        <is>
          <t>0000000000009391</t>
        </is>
      </c>
      <c r="E1367" s="5" t="n">
        <v>336.15</v>
      </c>
      <c r="G1367" s="5" t="n">
        <v>-51495.43</v>
      </c>
      <c r="H1367" t="inlineStr">
        <is>
          <t>Vehicle, Fuel &amp; Travel (incl. tolls)</t>
        </is>
      </c>
      <c r="I1367" t="inlineStr">
        <is>
          <t>EXPENSE</t>
        </is>
      </c>
    </row>
    <row r="1368">
      <c r="A1368" s="4" t="n">
        <v>45699</v>
      </c>
      <c r="B1368" t="inlineStr">
        <is>
          <t>Capitec</t>
        </is>
      </c>
      <c r="C1368" t="inlineStr">
        <is>
          <t>ATM Cash Withdrawal</t>
        </is>
      </c>
      <c r="D1368" t="inlineStr"/>
      <c r="E1368" s="5" t="n">
        <v>200</v>
      </c>
      <c r="G1368" s="5" t="n">
        <v>-51705.43</v>
      </c>
      <c r="H1368" t="inlineStr">
        <is>
          <t>Possible Personal / Drawings (flagged - not yet classified as business or personal)</t>
        </is>
      </c>
      <c r="I1368" t="inlineStr">
        <is>
          <t>DRAWINGS</t>
        </is>
      </c>
    </row>
    <row r="1369">
      <c r="A1369" s="4" t="n">
        <v>45699</v>
      </c>
      <c r="B1369" t="inlineStr">
        <is>
          <t>Capitec</t>
        </is>
      </c>
      <c r="C1369" t="inlineStr">
        <is>
          <t>Bank Fee (transaction fee)</t>
        </is>
      </c>
      <c r="D1369" t="inlineStr"/>
      <c r="E1369" s="5" t="n">
        <v>10</v>
      </c>
      <c r="G1369" s="5" t="n">
        <v>-51705.43</v>
      </c>
      <c r="H1369" t="inlineStr">
        <is>
          <t>Bank Charges &amp; Interest</t>
        </is>
      </c>
      <c r="I1369" t="inlineStr">
        <is>
          <t>EXPENSE</t>
        </is>
      </c>
    </row>
    <row r="1370">
      <c r="A1370" s="4" t="n">
        <v>45700</v>
      </c>
      <c r="B1370" t="inlineStr">
        <is>
          <t>Capitec</t>
        </is>
      </c>
      <c r="C1370" t="inlineStr">
        <is>
          <t>POS Local Purchase MrPrice Jhb - Kerk Str JOHANNESBUAUTH ID 325827</t>
        </is>
      </c>
      <c r="D1370" t="inlineStr">
        <is>
          <t>0000000000009391</t>
        </is>
      </c>
      <c r="E1370" s="5" t="n">
        <v>319.96</v>
      </c>
      <c r="G1370" s="5" t="n">
        <v>-52025.39</v>
      </c>
      <c r="H1370" t="inlineStr">
        <is>
          <t>Uncategorized (needs review)</t>
        </is>
      </c>
      <c r="I1370" t="inlineStr">
        <is>
          <t>UNCATEGORIZED</t>
        </is>
      </c>
    </row>
    <row r="1371">
      <c r="A1371" s="4" t="n">
        <v>45701</v>
      </c>
      <c r="B1371" t="inlineStr">
        <is>
          <t>Capitec</t>
        </is>
      </c>
      <c r="C1371" t="inlineStr">
        <is>
          <t>POS Local Purchase Shoprite Pritchard Str JOHANNESBUAUTH ID 091357</t>
        </is>
      </c>
      <c r="D1371" t="inlineStr">
        <is>
          <t>0000000000009391</t>
        </is>
      </c>
      <c r="E1371" s="5" t="n">
        <v>27.99</v>
      </c>
      <c r="G1371" s="5" t="n">
        <v>-52053.38</v>
      </c>
      <c r="H1371" t="inlineStr">
        <is>
          <t>Possible Personal / Drawings (flagged - not yet classified as business or personal)</t>
        </is>
      </c>
      <c r="I1371" t="inlineStr">
        <is>
          <t>DRAWINGS</t>
        </is>
      </c>
    </row>
    <row r="1372">
      <c r="A1372" s="4" t="n">
        <v>45701</v>
      </c>
      <c r="B1372" t="inlineStr">
        <is>
          <t>Capitec</t>
        </is>
      </c>
      <c r="C1372" t="inlineStr">
        <is>
          <t>Fuel Purchase ENGEN CITY DEEP CONVEN JohannesbuAUTH ID 343564</t>
        </is>
      </c>
      <c r="D1372" t="inlineStr">
        <is>
          <t>0000000000009391</t>
        </is>
      </c>
      <c r="E1372" s="5" t="n">
        <v>336.35</v>
      </c>
      <c r="G1372" s="5" t="n">
        <v>-52389.73</v>
      </c>
      <c r="H1372" t="inlineStr">
        <is>
          <t>Vehicle, Fuel &amp; Travel (incl. tolls)</t>
        </is>
      </c>
      <c r="I1372" t="inlineStr">
        <is>
          <t>EXPENSE</t>
        </is>
      </c>
    </row>
    <row r="1373">
      <c r="A1373" s="4" t="n">
        <v>45701</v>
      </c>
      <c r="B1373" t="inlineStr">
        <is>
          <t>FNB</t>
        </is>
      </c>
      <c r="C1373" t="inlineStr">
        <is>
          <t>POS Purchase Https://Www.Uber.Co *7363</t>
        </is>
      </c>
      <c r="D1373" t="inlineStr">
        <is>
          <t>485442</t>
        </is>
      </c>
      <c r="E1373" s="5" t="n">
        <v>33.92</v>
      </c>
      <c r="G1373" s="5" t="n">
        <v>1994.51</v>
      </c>
      <c r="H1373" t="inlineStr">
        <is>
          <t>Possible Personal / Drawings (flagged - not yet classified as business or personal)</t>
        </is>
      </c>
      <c r="I1373" t="inlineStr">
        <is>
          <t>DRAWINGS</t>
        </is>
      </c>
    </row>
    <row r="1374">
      <c r="A1374" s="4" t="n">
        <v>45702</v>
      </c>
      <c r="B1374" t="inlineStr">
        <is>
          <t>Capitec</t>
        </is>
      </c>
      <c r="C1374" t="inlineStr">
        <is>
          <t>Ret Cr Transfer M MBATHA</t>
        </is>
      </c>
      <c r="D1374" t="inlineStr"/>
      <c r="F1374" s="5" t="n">
        <v>5000</v>
      </c>
      <c r="G1374" s="5" t="n">
        <v>-47389.73</v>
      </c>
      <c r="H1374" t="inlineStr">
        <is>
          <t>Returned / Failed Payments (net nil, excluded)</t>
        </is>
      </c>
      <c r="I1374" t="inlineStr">
        <is>
          <t>RETURNED</t>
        </is>
      </c>
    </row>
    <row r="1375">
      <c r="A1375" s="4" t="n">
        <v>45702</v>
      </c>
      <c r="B1375" t="inlineStr">
        <is>
          <t>Capitec</t>
        </is>
      </c>
      <c r="C1375" t="inlineStr">
        <is>
          <t>Inward EFT Credit SAMWU: LEGAL FEES</t>
        </is>
      </c>
      <c r="D1375" t="inlineStr"/>
      <c r="F1375" s="5" t="n">
        <v>11029.2</v>
      </c>
      <c r="G1375" s="5" t="n">
        <v>-36360.53</v>
      </c>
      <c r="H1375" t="inlineStr">
        <is>
          <t>Fee Income Received</t>
        </is>
      </c>
      <c r="I1375" t="inlineStr">
        <is>
          <t>INCOME</t>
        </is>
      </c>
    </row>
    <row r="1376">
      <c r="A1376" s="4" t="n">
        <v>45702</v>
      </c>
      <c r="B1376" t="inlineStr">
        <is>
          <t>FNB</t>
        </is>
      </c>
      <c r="C1376" t="inlineStr">
        <is>
          <t>Electricity Prepaid Electricity</t>
        </is>
      </c>
      <c r="D1376" t="inlineStr">
        <is>
          <t>14392717568</t>
        </is>
      </c>
      <c r="E1376" s="5" t="n">
        <v>50</v>
      </c>
      <c r="G1376" s="5" t="n">
        <v>1944.51</v>
      </c>
      <c r="H1376" t="inlineStr">
        <is>
          <t>Telecoms, IT &amp; Subscriptions</t>
        </is>
      </c>
      <c r="I1376" t="inlineStr">
        <is>
          <t>EXPENSE</t>
        </is>
      </c>
    </row>
    <row r="1377">
      <c r="A1377" s="4" t="n">
        <v>45703</v>
      </c>
      <c r="B1377" t="inlineStr">
        <is>
          <t>Capitec</t>
        </is>
      </c>
      <c r="C1377" t="inlineStr">
        <is>
          <t>POS Local Purchase PEP CELL 4317 CHURCH S JOHANNESBUAUTH ID 540584</t>
        </is>
      </c>
      <c r="D1377" t="inlineStr">
        <is>
          <t>0000000000009391</t>
        </is>
      </c>
      <c r="E1377" s="5" t="n">
        <v>109.99</v>
      </c>
      <c r="G1377" s="5" t="n">
        <v>-36470.52</v>
      </c>
      <c r="H1377" t="inlineStr">
        <is>
          <t>Uncategorized (needs review)</t>
        </is>
      </c>
      <c r="I1377" t="inlineStr">
        <is>
          <t>UNCATEGORIZED</t>
        </is>
      </c>
    </row>
    <row r="1378">
      <c r="A1378" s="4" t="n">
        <v>45703</v>
      </c>
      <c r="B1378" t="inlineStr">
        <is>
          <t>Capitec</t>
        </is>
      </c>
      <c r="C1378" t="inlineStr">
        <is>
          <t>ATM Cash Withdrawal</t>
        </is>
      </c>
      <c r="D1378" t="inlineStr"/>
      <c r="E1378" s="5" t="n">
        <v>350</v>
      </c>
      <c r="G1378" s="5" t="n">
        <v>-36830.52</v>
      </c>
      <c r="H1378" t="inlineStr">
        <is>
          <t>Possible Personal / Drawings (flagged - not yet classified as business or personal)</t>
        </is>
      </c>
      <c r="I1378" t="inlineStr">
        <is>
          <t>DRAWINGS</t>
        </is>
      </c>
    </row>
    <row r="1379">
      <c r="A1379" s="4" t="n">
        <v>45703</v>
      </c>
      <c r="B1379" t="inlineStr">
        <is>
          <t>Capitec</t>
        </is>
      </c>
      <c r="C1379" t="inlineStr">
        <is>
          <t>Bank Fee (transaction fee)</t>
        </is>
      </c>
      <c r="D1379" t="inlineStr"/>
      <c r="E1379" s="5" t="n">
        <v>10</v>
      </c>
      <c r="G1379" s="5" t="n">
        <v>-36830.52</v>
      </c>
      <c r="H1379" t="inlineStr">
        <is>
          <t>Bank Charges &amp; Interest</t>
        </is>
      </c>
      <c r="I1379" t="inlineStr">
        <is>
          <t>EXPENSE</t>
        </is>
      </c>
    </row>
    <row r="1380">
      <c r="A1380" s="4" t="n">
        <v>45703</v>
      </c>
      <c r="B1380" t="inlineStr">
        <is>
          <t>FNB</t>
        </is>
      </c>
      <c r="C1380" t="inlineStr">
        <is>
          <t>Magtape Debit Advance Ps322785015 Netcash</t>
        </is>
      </c>
      <c r="D1380" t="inlineStr"/>
      <c r="E1380" s="5" t="n">
        <v>1240</v>
      </c>
      <c r="G1380" s="5" t="n">
        <v>704.51</v>
      </c>
      <c r="H1380" t="inlineStr">
        <is>
          <t>Loan Repayments / Advances (Financing)</t>
        </is>
      </c>
      <c r="I1380" t="inlineStr">
        <is>
          <t>FINANCING</t>
        </is>
      </c>
    </row>
    <row r="1381">
      <c r="A1381" s="4" t="n">
        <v>45703</v>
      </c>
      <c r="B1381" t="inlineStr">
        <is>
          <t>FNB</t>
        </is>
      </c>
      <c r="C1381" t="inlineStr">
        <is>
          <t>POS Purchase 109.99 Google Youtu *7363</t>
        </is>
      </c>
      <c r="D1381" t="inlineStr">
        <is>
          <t>485442</t>
        </is>
      </c>
      <c r="E1381" s="5" t="n">
        <v>109.99</v>
      </c>
      <c r="G1381" s="5" t="n">
        <v>594.52</v>
      </c>
      <c r="H1381" t="inlineStr">
        <is>
          <t>Telecoms, IT &amp; Subscriptions</t>
        </is>
      </c>
      <c r="I1381" t="inlineStr">
        <is>
          <t>EXPENSE</t>
        </is>
      </c>
    </row>
    <row r="1382">
      <c r="A1382" s="4" t="n">
        <v>45704</v>
      </c>
      <c r="B1382" t="inlineStr">
        <is>
          <t>Capitec</t>
        </is>
      </c>
      <c r="C1382" t="inlineStr">
        <is>
          <t>POS Local Purchase LiquorShop Eloff Stree JOHANNESBUAUTH ID 190881</t>
        </is>
      </c>
      <c r="D1382" t="inlineStr">
        <is>
          <t>0000000000009391</t>
        </is>
      </c>
      <c r="E1382" s="5" t="n">
        <v>199.18</v>
      </c>
      <c r="G1382" s="5" t="n">
        <v>-37029.7</v>
      </c>
      <c r="H1382" t="inlineStr">
        <is>
          <t>Possible Personal / Drawings (flagged - not yet classified as business or personal)</t>
        </is>
      </c>
      <c r="I1382" t="inlineStr">
        <is>
          <t>DRAWINGS</t>
        </is>
      </c>
    </row>
    <row r="1383">
      <c r="A1383" s="4" t="n">
        <v>45704</v>
      </c>
      <c r="B1383" t="inlineStr">
        <is>
          <t>Capitec</t>
        </is>
      </c>
      <c r="C1383" t="inlineStr">
        <is>
          <t>POS Local Purchase Pay Just Now 26563354 CLAREMONT AUTH ID 604806</t>
        </is>
      </c>
      <c r="D1383" t="inlineStr">
        <is>
          <t>0000000000009391</t>
        </is>
      </c>
      <c r="E1383" s="5" t="n">
        <v>183.66</v>
      </c>
      <c r="G1383" s="5" t="n">
        <v>-37213.36</v>
      </c>
      <c r="H1383" t="inlineStr">
        <is>
          <t>Uncategorized (needs review)</t>
        </is>
      </c>
      <c r="I1383" t="inlineStr">
        <is>
          <t>UNCATEGORIZED</t>
        </is>
      </c>
    </row>
    <row r="1384">
      <c r="A1384" s="4" t="n">
        <v>45704</v>
      </c>
      <c r="B1384" t="inlineStr">
        <is>
          <t>Capitec</t>
        </is>
      </c>
      <c r="C1384" t="inlineStr">
        <is>
          <t>POS Local Purchase FLOWER ZONE Johannesburg AUTH ID997929</t>
        </is>
      </c>
      <c r="D1384" t="inlineStr">
        <is>
          <t>0000000000009391</t>
        </is>
      </c>
      <c r="E1384" s="5" t="n">
        <v>1240</v>
      </c>
      <c r="G1384" s="5" t="n">
        <v>-38453.36</v>
      </c>
      <c r="H1384" t="inlineStr">
        <is>
          <t>Uncategorized (needs review)</t>
        </is>
      </c>
      <c r="I1384" t="inlineStr">
        <is>
          <t>UNCATEGORIZED</t>
        </is>
      </c>
    </row>
    <row r="1385">
      <c r="A1385" s="4" t="n">
        <v>45704</v>
      </c>
      <c r="B1385" t="inlineStr">
        <is>
          <t>Capitec</t>
        </is>
      </c>
      <c r="C1385" t="inlineStr">
        <is>
          <t>Fuel Purchase ENGEN TSAKANE CORNER Brakpan AUTHID 777669</t>
        </is>
      </c>
      <c r="D1385" t="inlineStr">
        <is>
          <t>0000000000009391</t>
        </is>
      </c>
      <c r="E1385" s="5" t="n">
        <v>336.15</v>
      </c>
      <c r="G1385" s="5" t="n">
        <v>-38789.51</v>
      </c>
      <c r="H1385" t="inlineStr">
        <is>
          <t>Vehicle, Fuel &amp; Travel (incl. tolls)</t>
        </is>
      </c>
      <c r="I1385" t="inlineStr">
        <is>
          <t>EXPENSE</t>
        </is>
      </c>
    </row>
    <row r="1386">
      <c r="A1386" s="4" t="n">
        <v>45706</v>
      </c>
      <c r="B1386" t="inlineStr">
        <is>
          <t>Capitec</t>
        </is>
      </c>
      <c r="C1386" t="inlineStr">
        <is>
          <t>Fuel Purchase ENGEN TSAKANE CORNER Brakpan AUTHID 847795</t>
        </is>
      </c>
      <c r="D1386" t="inlineStr">
        <is>
          <t>0000000000009391</t>
        </is>
      </c>
      <c r="E1386" s="5" t="n">
        <v>336.15</v>
      </c>
      <c r="G1386" s="5" t="n">
        <v>-39125.66</v>
      </c>
      <c r="H1386" t="inlineStr">
        <is>
          <t>Vehicle, Fuel &amp; Travel (incl. tolls)</t>
        </is>
      </c>
      <c r="I1386" t="inlineStr">
        <is>
          <t>EXPENSE</t>
        </is>
      </c>
    </row>
    <row r="1387">
      <c r="A1387" s="4" t="n">
        <v>45707</v>
      </c>
      <c r="B1387" t="inlineStr">
        <is>
          <t>Capitec</t>
        </is>
      </c>
      <c r="C1387" t="inlineStr">
        <is>
          <t>POS Local Purchase OILGRO FLORACLIFFE C STO JOHANNEAUTH ID 343547</t>
        </is>
      </c>
      <c r="D1387" t="inlineStr">
        <is>
          <t>0000000000009391</t>
        </is>
      </c>
      <c r="E1387" s="5" t="n">
        <v>45</v>
      </c>
      <c r="G1387" s="5" t="n">
        <v>-39170.66</v>
      </c>
      <c r="H1387" t="inlineStr">
        <is>
          <t>Uncategorized (needs review)</t>
        </is>
      </c>
      <c r="I1387" t="inlineStr">
        <is>
          <t>UNCATEGORIZED</t>
        </is>
      </c>
    </row>
    <row r="1388">
      <c r="A1388" s="4" t="n">
        <v>45707</v>
      </c>
      <c r="B1388" t="inlineStr">
        <is>
          <t>Capitec</t>
        </is>
      </c>
      <c r="C1388" t="inlineStr">
        <is>
          <t>POS Local Purchase Shoprite Pritchard Str JOHANNESBUAUTH ID 065697</t>
        </is>
      </c>
      <c r="D1388" t="inlineStr">
        <is>
          <t>0000000000009391</t>
        </is>
      </c>
      <c r="E1388" s="5" t="n">
        <v>86.98999999999999</v>
      </c>
      <c r="G1388" s="5" t="n">
        <v>-39257.65</v>
      </c>
      <c r="H1388" t="inlineStr">
        <is>
          <t>Possible Personal / Drawings (flagged - not yet classified as business or personal)</t>
        </is>
      </c>
      <c r="I1388" t="inlineStr">
        <is>
          <t>DRAWINGS</t>
        </is>
      </c>
    </row>
    <row r="1389">
      <c r="A1389" s="4" t="n">
        <v>45707</v>
      </c>
      <c r="B1389" t="inlineStr">
        <is>
          <t>Capitec</t>
        </is>
      </c>
      <c r="C1389" t="inlineStr">
        <is>
          <t>POS Local Purchase GOLDWAGEN JHB CBD JOHANNESBURG AUTH ID 900827</t>
        </is>
      </c>
      <c r="D1389" t="inlineStr">
        <is>
          <t>0000000000009391</t>
        </is>
      </c>
      <c r="E1389" s="5" t="n">
        <v>1450</v>
      </c>
      <c r="G1389" s="5" t="n">
        <v>-40707.65</v>
      </c>
      <c r="H1389" t="inlineStr">
        <is>
          <t>Vehicle, Fuel &amp; Travel (incl. tolls)</t>
        </is>
      </c>
      <c r="I1389" t="inlineStr">
        <is>
          <t>EXPENSE</t>
        </is>
      </c>
    </row>
    <row r="1390">
      <c r="A1390" s="4" t="n">
        <v>45707</v>
      </c>
      <c r="B1390" t="inlineStr">
        <is>
          <t>Capitec</t>
        </is>
      </c>
      <c r="C1390" t="inlineStr">
        <is>
          <t>POS Local Purchase HYPER MIDAS JHB AUTH ID 948220</t>
        </is>
      </c>
      <c r="D1390" t="inlineStr">
        <is>
          <t>0000000000009391</t>
        </is>
      </c>
      <c r="E1390" s="5" t="n">
        <v>90</v>
      </c>
      <c r="G1390" s="5" t="n">
        <v>-40797.65</v>
      </c>
      <c r="H1390" t="inlineStr">
        <is>
          <t>Vehicle, Fuel &amp; Travel (incl. tolls)</t>
        </is>
      </c>
      <c r="I1390" t="inlineStr">
        <is>
          <t>EXPENSE</t>
        </is>
      </c>
    </row>
    <row r="1391">
      <c r="A1391" s="4" t="n">
        <v>45707</v>
      </c>
      <c r="B1391" t="inlineStr">
        <is>
          <t>Capitec</t>
        </is>
      </c>
      <c r="C1391" t="inlineStr">
        <is>
          <t>POS Local Purchase ENGEN WITHOK Brakpan AUTH ID 658109</t>
        </is>
      </c>
      <c r="D1391" t="inlineStr">
        <is>
          <t>0000000000009391</t>
        </is>
      </c>
      <c r="E1391" s="5" t="n">
        <v>16.5</v>
      </c>
      <c r="G1391" s="5" t="n">
        <v>-40814.15</v>
      </c>
      <c r="H1391" t="inlineStr">
        <is>
          <t>Uncategorized (needs review)</t>
        </is>
      </c>
      <c r="I1391" t="inlineStr">
        <is>
          <t>UNCATEGORIZED</t>
        </is>
      </c>
    </row>
    <row r="1392">
      <c r="A1392" s="4" t="n">
        <v>45707</v>
      </c>
      <c r="B1392" t="inlineStr">
        <is>
          <t>Capitec</t>
        </is>
      </c>
      <c r="C1392" t="inlineStr">
        <is>
          <t>Fuel Purchase ENGEN WITHOK Brakpan AUTH ID 649409</t>
        </is>
      </c>
      <c r="D1392" t="inlineStr">
        <is>
          <t>0000000000009391</t>
        </is>
      </c>
      <c r="E1392" s="5" t="n">
        <v>336.2</v>
      </c>
      <c r="G1392" s="5" t="n">
        <v>-41150.35</v>
      </c>
      <c r="H1392" t="inlineStr">
        <is>
          <t>Vehicle, Fuel &amp; Travel (incl. tolls)</t>
        </is>
      </c>
      <c r="I1392" t="inlineStr">
        <is>
          <t>EXPENSE</t>
        </is>
      </c>
    </row>
    <row r="1393">
      <c r="A1393" s="4" t="n">
        <v>45707</v>
      </c>
      <c r="B1393" t="inlineStr">
        <is>
          <t>Capitec</t>
        </is>
      </c>
      <c r="C1393" t="inlineStr">
        <is>
          <t>Fuel Purchase SHELL ULTRA CITY Johannesburg AUTH ID 453560</t>
        </is>
      </c>
      <c r="D1393" t="inlineStr">
        <is>
          <t>0000000000009391</t>
        </is>
      </c>
      <c r="E1393" s="5" t="n">
        <v>336.2</v>
      </c>
      <c r="G1393" s="5" t="n">
        <v>-41486.55</v>
      </c>
      <c r="H1393" t="inlineStr">
        <is>
          <t>Vehicle, Fuel &amp; Travel (incl. tolls)</t>
        </is>
      </c>
      <c r="I1393" t="inlineStr">
        <is>
          <t>EXPENSE</t>
        </is>
      </c>
    </row>
    <row r="1394">
      <c r="A1394" s="4" t="n">
        <v>45707</v>
      </c>
      <c r="B1394" t="inlineStr">
        <is>
          <t>Capitec</t>
        </is>
      </c>
      <c r="C1394" t="inlineStr">
        <is>
          <t>Outward EFT DR SM MABIKA Dr MABIKA INV halala DLI 2501 To 62869622532 250655</t>
        </is>
      </c>
      <c r="D1394" t="inlineStr"/>
      <c r="E1394" s="5" t="n">
        <v>8000</v>
      </c>
      <c r="G1394" s="5" t="n">
        <v>-49488.55</v>
      </c>
      <c r="H1394" t="inlineStr">
        <is>
          <t>Legal Disbursements &amp; Counsel Fees (Sheriff/Advocate/LPC/RAF/Conveyancer)</t>
        </is>
      </c>
      <c r="I1394" t="inlineStr">
        <is>
          <t>EXPENSE</t>
        </is>
      </c>
    </row>
    <row r="1395">
      <c r="A1395" s="4" t="n">
        <v>45707</v>
      </c>
      <c r="B1395" t="inlineStr">
        <is>
          <t>Capitec</t>
        </is>
      </c>
      <c r="C1395" t="inlineStr">
        <is>
          <t>Bank Fee (transaction fee)</t>
        </is>
      </c>
      <c r="D1395" t="inlineStr"/>
      <c r="E1395" s="5" t="n">
        <v>2</v>
      </c>
      <c r="G1395" s="5" t="n">
        <v>-49488.55</v>
      </c>
      <c r="H1395" t="inlineStr">
        <is>
          <t>Bank Charges &amp; Interest</t>
        </is>
      </c>
      <c r="I1395" t="inlineStr">
        <is>
          <t>EXPENSE</t>
        </is>
      </c>
    </row>
    <row r="1396">
      <c r="A1396" s="4" t="n">
        <v>45707</v>
      </c>
      <c r="B1396" t="inlineStr">
        <is>
          <t>Capitec</t>
        </is>
      </c>
      <c r="C1396" t="inlineStr">
        <is>
          <t>Backdated S/Debit LOAN ACCOUNT DLI LOANS REPAY</t>
        </is>
      </c>
      <c r="D1396" t="inlineStr"/>
      <c r="E1396" s="5" t="n">
        <v>1500</v>
      </c>
      <c r="G1396" s="5" t="n">
        <v>-50989.55</v>
      </c>
      <c r="H1396" t="inlineStr">
        <is>
          <t>Loan Repayments / Advances (Financing)</t>
        </is>
      </c>
      <c r="I1396" t="inlineStr">
        <is>
          <t>FINANCING</t>
        </is>
      </c>
    </row>
    <row r="1397">
      <c r="A1397" s="4" t="n">
        <v>45707</v>
      </c>
      <c r="B1397" t="inlineStr">
        <is>
          <t>Capitec</t>
        </is>
      </c>
      <c r="C1397" t="inlineStr">
        <is>
          <t>Bank Fee (transaction fee)</t>
        </is>
      </c>
      <c r="D1397" t="inlineStr"/>
      <c r="E1397" s="5" t="n">
        <v>1</v>
      </c>
      <c r="G1397" s="5" t="n">
        <v>-50989.55</v>
      </c>
      <c r="H1397" t="inlineStr">
        <is>
          <t>Bank Charges &amp; Interest</t>
        </is>
      </c>
      <c r="I1397" t="inlineStr">
        <is>
          <t>EXPENSE</t>
        </is>
      </c>
    </row>
    <row r="1398">
      <c r="A1398" s="4" t="n">
        <v>45707</v>
      </c>
      <c r="B1398" t="inlineStr">
        <is>
          <t>FNB</t>
        </is>
      </c>
      <c r="C1398" t="inlineStr">
        <is>
          <t>Fees Pymt Fee-109.99 Goog</t>
        </is>
      </c>
      <c r="D1398" t="inlineStr"/>
      <c r="E1398" s="5" t="n">
        <v>2.2</v>
      </c>
      <c r="G1398" s="5" t="n">
        <v>592.3200000000001</v>
      </c>
      <c r="H1398" t="inlineStr">
        <is>
          <t>Bank Charges &amp; Interest</t>
        </is>
      </c>
      <c r="I1398" t="inlineStr">
        <is>
          <t>EXPENSE</t>
        </is>
      </c>
    </row>
    <row r="1399">
      <c r="A1399" s="4" t="n">
        <v>45708</v>
      </c>
      <c r="B1399" t="inlineStr">
        <is>
          <t>Capitec</t>
        </is>
      </c>
      <c r="C1399" t="inlineStr">
        <is>
          <t>Ret Cr Transfer M MBATHA</t>
        </is>
      </c>
      <c r="D1399" t="inlineStr"/>
      <c r="F1399" s="5" t="n">
        <v>1000</v>
      </c>
      <c r="G1399" s="5" t="n">
        <v>-50254.45</v>
      </c>
      <c r="H1399" t="inlineStr">
        <is>
          <t>Returned / Failed Payments (net nil, excluded)</t>
        </is>
      </c>
      <c r="I1399" t="inlineStr">
        <is>
          <t>RETURNED</t>
        </is>
      </c>
    </row>
    <row r="1400">
      <c r="A1400" s="4" t="n">
        <v>45708</v>
      </c>
      <c r="B1400" t="inlineStr">
        <is>
          <t>FNB</t>
        </is>
      </c>
      <c r="C1400" t="inlineStr">
        <is>
          <t>FNB App Prepaid Airtime</t>
        </is>
      </c>
      <c r="D1400" t="inlineStr">
        <is>
          <t>27815837660</t>
        </is>
      </c>
      <c r="E1400" s="5" t="n">
        <v>50</v>
      </c>
      <c r="G1400" s="5" t="n">
        <v>542.3200000000001</v>
      </c>
      <c r="H1400" t="inlineStr">
        <is>
          <t>Telecoms, IT &amp; Subscriptions</t>
        </is>
      </c>
      <c r="I1400" t="inlineStr">
        <is>
          <t>EXPENSE</t>
        </is>
      </c>
    </row>
    <row r="1401">
      <c r="A1401" s="4" t="n">
        <v>45709</v>
      </c>
      <c r="B1401" t="inlineStr">
        <is>
          <t>Capitec</t>
        </is>
      </c>
      <c r="C1401" t="inlineStr">
        <is>
          <t>POS Local Purchase KFC KPML Tsakane BRAKPAN AUTH ID169281</t>
        </is>
      </c>
      <c r="D1401" t="inlineStr">
        <is>
          <t>0000000000009391</t>
        </is>
      </c>
      <c r="E1401" s="5" t="n">
        <v>264.9</v>
      </c>
      <c r="G1401" s="5" t="n">
        <v>-51254.45</v>
      </c>
      <c r="H1401" t="inlineStr">
        <is>
          <t>Possible Personal / Drawings (flagged - not yet classified as business or personal)</t>
        </is>
      </c>
      <c r="I1401" t="inlineStr">
        <is>
          <t>DRAWINGS</t>
        </is>
      </c>
    </row>
    <row r="1402">
      <c r="A1402" s="4" t="n">
        <v>45709</v>
      </c>
      <c r="B1402" t="inlineStr">
        <is>
          <t>Capitec</t>
        </is>
      </c>
      <c r="C1402" t="inlineStr">
        <is>
          <t>Fuel Purchase ENGEN WITHOK Brakpan AUTH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2 CAPITEC BANK STAMP placeholder Date 01/03/2025 Account No. 1051597447 Statement No. 00009 Page: 3 ID 235029</t>
        </is>
      </c>
      <c r="D1402" t="inlineStr">
        <is>
          <t>0000000000009391</t>
        </is>
      </c>
      <c r="E1402" s="5" t="n">
        <v>336.2</v>
      </c>
      <c r="G1402" s="5" t="n">
        <v>-50590.65</v>
      </c>
      <c r="H1402" t="inlineStr">
        <is>
          <t>Vehicle, Fuel &amp; Travel (incl. tolls)</t>
        </is>
      </c>
      <c r="I1402" t="inlineStr">
        <is>
          <t>EXPENSE</t>
        </is>
      </c>
    </row>
    <row r="1403">
      <c r="A1403" s="4" t="n">
        <v>45709</v>
      </c>
      <c r="B1403" t="inlineStr">
        <is>
          <t>Capitec</t>
        </is>
      </c>
      <c r="C1403" t="inlineStr">
        <is>
          <t>POS Local Purchase Google One London AUTH ID 049609</t>
        </is>
      </c>
      <c r="D1403" t="inlineStr">
        <is>
          <t>0000000000009391</t>
        </is>
      </c>
      <c r="E1403" s="5" t="n">
        <v>8.99</v>
      </c>
      <c r="G1403" s="5" t="n">
        <v>-50599.64</v>
      </c>
      <c r="H1403" t="inlineStr">
        <is>
          <t>Telecoms, IT &amp; Subscriptions</t>
        </is>
      </c>
      <c r="I1403" t="inlineStr">
        <is>
          <t>EXPENSE</t>
        </is>
      </c>
    </row>
    <row r="1404">
      <c r="A1404" s="4" t="n">
        <v>45710</v>
      </c>
      <c r="B1404" t="inlineStr">
        <is>
          <t>Capitec</t>
        </is>
      </c>
      <c r="C1404" t="inlineStr">
        <is>
          <t>POS Local Purchase Payflex SANDTON AUTH ID 206383</t>
        </is>
      </c>
      <c r="D1404" t="inlineStr">
        <is>
          <t>0000000000009391</t>
        </is>
      </c>
      <c r="E1404" s="5" t="n">
        <v>294</v>
      </c>
      <c r="G1404" s="5" t="n">
        <v>-50893.64</v>
      </c>
      <c r="H1404" t="inlineStr">
        <is>
          <t>Possible Personal / Drawings (flagged - not yet classified as business or personal)</t>
        </is>
      </c>
      <c r="I1404" t="inlineStr">
        <is>
          <t>DRAWINGS</t>
        </is>
      </c>
    </row>
    <row r="1405">
      <c r="A1405" s="4" t="n">
        <v>45710</v>
      </c>
      <c r="B1405" t="inlineStr">
        <is>
          <t>Capitec</t>
        </is>
      </c>
      <c r="C1405" t="inlineStr">
        <is>
          <t>POS Local Purchase NANDOS BRACKENH BRACKENHURST AUTHID 662193</t>
        </is>
      </c>
      <c r="D1405" t="inlineStr">
        <is>
          <t>0000000000009391</t>
        </is>
      </c>
      <c r="E1405" s="5" t="n">
        <v>177</v>
      </c>
      <c r="G1405" s="5" t="n">
        <v>-51070.64</v>
      </c>
      <c r="H1405" t="inlineStr">
        <is>
          <t>Uncategorized (needs review)</t>
        </is>
      </c>
      <c r="I1405" t="inlineStr">
        <is>
          <t>UNCATEGORIZED</t>
        </is>
      </c>
    </row>
    <row r="1406">
      <c r="A1406" s="4" t="n">
        <v>45710</v>
      </c>
      <c r="B1406" t="inlineStr">
        <is>
          <t>Capitec</t>
        </is>
      </c>
      <c r="C1406" t="inlineStr">
        <is>
          <t>POS Local Purchase WOOLWORTHS BENONI AUTH ID 655234</t>
        </is>
      </c>
      <c r="D1406" t="inlineStr">
        <is>
          <t>0000000000009391</t>
        </is>
      </c>
      <c r="E1406" s="5" t="n">
        <v>72.98999999999999</v>
      </c>
      <c r="G1406" s="5" t="n">
        <v>-51143.63</v>
      </c>
      <c r="H1406" t="inlineStr">
        <is>
          <t>Possible Personal / Drawings (flagged - not yet classified as business or personal)</t>
        </is>
      </c>
      <c r="I1406" t="inlineStr">
        <is>
          <t>DRAWINGS</t>
        </is>
      </c>
    </row>
    <row r="1407">
      <c r="A1407" s="4" t="n">
        <v>45710</v>
      </c>
      <c r="B1407" t="inlineStr">
        <is>
          <t>Capitec</t>
        </is>
      </c>
      <c r="C1407" t="inlineStr">
        <is>
          <t>Fuel Purchase Shell Champion Service Rivonia AUTH ID 273165</t>
        </is>
      </c>
      <c r="D1407" t="inlineStr">
        <is>
          <t>0000000000009391</t>
        </is>
      </c>
      <c r="E1407" s="5" t="n">
        <v>336.35</v>
      </c>
      <c r="G1407" s="5" t="n">
        <v>-51479.98</v>
      </c>
      <c r="H1407" t="inlineStr">
        <is>
          <t>Vehicle, Fuel &amp; Travel (incl. tolls)</t>
        </is>
      </c>
      <c r="I1407" t="inlineStr">
        <is>
          <t>EXPENSE</t>
        </is>
      </c>
    </row>
    <row r="1408">
      <c r="A1408" s="4" t="n">
        <v>45710</v>
      </c>
      <c r="B1408" t="inlineStr">
        <is>
          <t>Capitec</t>
        </is>
      </c>
      <c r="C1408" t="inlineStr">
        <is>
          <t>POS Local Purchase ENGEN RIVONIA Johannesburg AUTH ID 624592</t>
        </is>
      </c>
      <c r="D1408" t="inlineStr">
        <is>
          <t>0000000000009391</t>
        </is>
      </c>
      <c r="E1408" s="5" t="n">
        <v>43.96</v>
      </c>
      <c r="G1408" s="5" t="n">
        <v>-51523.94</v>
      </c>
      <c r="H1408" t="inlineStr">
        <is>
          <t>Uncategorized (needs review)</t>
        </is>
      </c>
      <c r="I1408" t="inlineStr">
        <is>
          <t>UNCATEGORIZED</t>
        </is>
      </c>
    </row>
    <row r="1409">
      <c r="A1409" s="4" t="n">
        <v>45710</v>
      </c>
      <c r="B1409" t="inlineStr">
        <is>
          <t>Capitec</t>
        </is>
      </c>
      <c r="C1409" t="inlineStr">
        <is>
          <t>RTC Deposit Dlamini Legal Inc- F</t>
        </is>
      </c>
      <c r="D1409" t="inlineStr"/>
      <c r="F1409" s="5" t="n">
        <v>3000</v>
      </c>
      <c r="G1409" s="5" t="n">
        <v>-48523.94</v>
      </c>
      <c r="H1409" t="inlineStr">
        <is>
          <t>Inter-account Transfer (Capitec&lt;-&gt;FNB, eliminated)</t>
        </is>
      </c>
      <c r="I1409" t="inlineStr">
        <is>
          <t>TRANSFER</t>
        </is>
      </c>
    </row>
    <row r="1410">
      <c r="A1410" s="4" t="n">
        <v>45710</v>
      </c>
      <c r="B1410" t="inlineStr">
        <is>
          <t>FNB</t>
        </is>
      </c>
      <c r="C1410" t="inlineStr">
        <is>
          <t>FNB App Transfer From Lkt/24/Kubu</t>
        </is>
      </c>
      <c r="D1410" t="inlineStr"/>
      <c r="F1410" s="5" t="n">
        <v>9000</v>
      </c>
      <c r="G1410" s="5" t="n">
        <v>9542.32</v>
      </c>
      <c r="H1410" t="inlineStr">
        <is>
          <t>Fee Income Received</t>
        </is>
      </c>
      <c r="I1410" t="inlineStr">
        <is>
          <t>INCOME</t>
        </is>
      </c>
    </row>
    <row r="1411">
      <c r="A1411" s="4" t="n">
        <v>45710</v>
      </c>
      <c r="B1411" t="inlineStr">
        <is>
          <t>FNB</t>
        </is>
      </c>
      <c r="C1411" t="inlineStr">
        <is>
          <t>FNB App Rtc Pmt To Dlamini Legal Inc- C Dlamini Legal Inc- F</t>
        </is>
      </c>
      <c r="D1411" t="inlineStr"/>
      <c r="E1411" s="5" t="n">
        <v>3000</v>
      </c>
      <c r="G1411" s="5" t="n">
        <v>6542.32</v>
      </c>
      <c r="H1411" t="inlineStr">
        <is>
          <t>Inter-account Transfer (Capitec&lt;-&gt;FNB, eliminated)</t>
        </is>
      </c>
      <c r="I1411" t="inlineStr">
        <is>
          <t>TRANSFER</t>
        </is>
      </c>
    </row>
    <row r="1412">
      <c r="A1412" s="4" t="n">
        <v>45712</v>
      </c>
      <c r="B1412" t="inlineStr">
        <is>
          <t>Capitec</t>
        </is>
      </c>
      <c r="C1412" t="inlineStr">
        <is>
          <t>ATM Withdrawal</t>
        </is>
      </c>
      <c r="D1412" t="inlineStr"/>
      <c r="E1412" s="5" t="n">
        <v>150</v>
      </c>
      <c r="G1412" s="5" t="n">
        <v>-51243.94</v>
      </c>
      <c r="H1412" t="inlineStr">
        <is>
          <t>Possible Personal / Drawings (flagged - not yet classified as business or personal)</t>
        </is>
      </c>
      <c r="I1412" t="inlineStr">
        <is>
          <t>DRAWINGS</t>
        </is>
      </c>
    </row>
    <row r="1413">
      <c r="A1413" s="4" t="n">
        <v>45712</v>
      </c>
      <c r="B1413" t="inlineStr">
        <is>
          <t>Capitec</t>
        </is>
      </c>
      <c r="C1413" t="inlineStr">
        <is>
          <t>Bank Fee (transaction fee)</t>
        </is>
      </c>
      <c r="D1413" t="inlineStr"/>
      <c r="E1413" s="5" t="n">
        <v>10</v>
      </c>
      <c r="G1413" s="5" t="n">
        <v>-51243.94</v>
      </c>
      <c r="H1413" t="inlineStr">
        <is>
          <t>Bank Charges &amp; Interest</t>
        </is>
      </c>
      <c r="I1413" t="inlineStr">
        <is>
          <t>EXPENSE</t>
        </is>
      </c>
    </row>
    <row r="1414">
      <c r="A1414" s="4" t="n">
        <v>45712</v>
      </c>
      <c r="B1414" t="inlineStr">
        <is>
          <t>Capitec</t>
        </is>
      </c>
      <c r="C1414" t="inlineStr">
        <is>
          <t>RTC Deposit Dlamini Legal Inc- F</t>
        </is>
      </c>
      <c r="D1414" t="inlineStr"/>
      <c r="F1414" s="5" t="n">
        <v>2000</v>
      </c>
      <c r="G1414" s="5" t="n">
        <v>-49243.94</v>
      </c>
      <c r="H1414" t="inlineStr">
        <is>
          <t>Inter-account Transfer (Capitec&lt;-&gt;FNB, eliminated)</t>
        </is>
      </c>
      <c r="I1414" t="inlineStr">
        <is>
          <t>TRANSFER</t>
        </is>
      </c>
    </row>
    <row r="1415">
      <c r="A1415" s="4" t="n">
        <v>45712</v>
      </c>
      <c r="B1415" t="inlineStr">
        <is>
          <t>FNB</t>
        </is>
      </c>
      <c r="C1415" t="inlineStr">
        <is>
          <t>FNB App Payment To Cortsotetsi Masango A3211/95</t>
        </is>
      </c>
      <c r="D1415" t="inlineStr"/>
      <c r="E1415" s="5" t="n">
        <v>198</v>
      </c>
      <c r="G1415" s="5" t="n">
        <v>6344.32</v>
      </c>
      <c r="H1415" t="inlineStr">
        <is>
          <t>Uncategorized (needs review)</t>
        </is>
      </c>
      <c r="I1415" t="inlineStr">
        <is>
          <t>UNCATEGORIZED</t>
        </is>
      </c>
    </row>
    <row r="1416">
      <c r="A1416" s="4" t="n">
        <v>45712</v>
      </c>
      <c r="B1416" t="inlineStr">
        <is>
          <t>FNB</t>
        </is>
      </c>
      <c r="C1416" t="inlineStr">
        <is>
          <t>FNB App Rtc Pmt To Loan Account Dli Pay</t>
        </is>
      </c>
      <c r="D1416" t="inlineStr"/>
      <c r="E1416" s="5" t="n">
        <v>500</v>
      </c>
      <c r="G1416" s="5" t="n">
        <v>5844.32</v>
      </c>
      <c r="H1416" t="inlineStr">
        <is>
          <t>Loan Repayments / Advances (Financing)</t>
        </is>
      </c>
      <c r="I1416" t="inlineStr">
        <is>
          <t>FINANCING</t>
        </is>
      </c>
    </row>
    <row r="1417">
      <c r="A1417" s="4" t="n">
        <v>45712</v>
      </c>
      <c r="B1417" t="inlineStr">
        <is>
          <t>FNB</t>
        </is>
      </c>
      <c r="C1417" t="inlineStr">
        <is>
          <t>FNB App Rtc Pmt To Dlamini Legal Inc- C Dlamini Legal Inc- F</t>
        </is>
      </c>
      <c r="D1417" t="inlineStr"/>
      <c r="E1417" s="5" t="n">
        <v>2000</v>
      </c>
      <c r="G1417" s="5" t="n">
        <v>3844.32</v>
      </c>
      <c r="H1417" t="inlineStr">
        <is>
          <t>Inter-account Transfer (Capitec&lt;-&gt;FNB, eliminated)</t>
        </is>
      </c>
      <c r="I1417" t="inlineStr">
        <is>
          <t>TRANSFER</t>
        </is>
      </c>
    </row>
    <row r="1418">
      <c r="A1418" s="4" t="n">
        <v>45713</v>
      </c>
      <c r="B1418" t="inlineStr">
        <is>
          <t>Capitec</t>
        </is>
      </c>
      <c r="C1418" t="inlineStr">
        <is>
          <t>POS Local Purchase THE IV BAR NEWMARKET VAAL TRIANGLAUTH ID 388954</t>
        </is>
      </c>
      <c r="D1418" t="inlineStr">
        <is>
          <t>0000000000009391</t>
        </is>
      </c>
      <c r="E1418" s="5" t="n">
        <v>2550</v>
      </c>
      <c r="G1418" s="5" t="n">
        <v>-51073.94</v>
      </c>
      <c r="H1418" t="inlineStr">
        <is>
          <t>Possible Personal / Drawings (flagged - not yet classified as business or personal)</t>
        </is>
      </c>
      <c r="I1418" t="inlineStr">
        <is>
          <t>DRAWINGS</t>
        </is>
      </c>
    </row>
    <row r="1419">
      <c r="A1419" s="4" t="n">
        <v>45713</v>
      </c>
      <c r="B1419" t="inlineStr">
        <is>
          <t>Capitec</t>
        </is>
      </c>
      <c r="C1419" t="inlineStr">
        <is>
          <t>POS Local Purchase Eastgate EASTGATE AUTH ID 012139</t>
        </is>
      </c>
      <c r="D1419" t="inlineStr">
        <is>
          <t>0000000000009391</t>
        </is>
      </c>
      <c r="E1419" s="5" t="n">
        <v>10</v>
      </c>
      <c r="G1419" s="5" t="n">
        <v>-51083.94</v>
      </c>
      <c r="H1419" t="inlineStr">
        <is>
          <t>Uncategorized (needs review)</t>
        </is>
      </c>
      <c r="I1419" t="inlineStr">
        <is>
          <t>UNCATEGORIZED</t>
        </is>
      </c>
    </row>
    <row r="1420">
      <c r="A1420" s="4" t="n">
        <v>45713</v>
      </c>
      <c r="B1420" t="inlineStr">
        <is>
          <t>Capitec</t>
        </is>
      </c>
      <c r="C1420" t="inlineStr">
        <is>
          <t>Fuel Purchase ENGEN CARNIVAL CITY Alberton AUTHID 674605</t>
        </is>
      </c>
      <c r="D1420" t="inlineStr">
        <is>
          <t>0000000000009391</t>
        </is>
      </c>
      <c r="E1420" s="5" t="n">
        <v>336.15</v>
      </c>
      <c r="G1420" s="5" t="n">
        <v>-49580.09</v>
      </c>
      <c r="H1420" t="inlineStr">
        <is>
          <t>Vehicle, Fuel &amp; Travel (incl. tolls)</t>
        </is>
      </c>
      <c r="I1420" t="inlineStr">
        <is>
          <t>EXPENSE</t>
        </is>
      </c>
    </row>
    <row r="1421">
      <c r="A1421" s="4" t="n">
        <v>45713</v>
      </c>
      <c r="B1421" t="inlineStr">
        <is>
          <t>Capitec</t>
        </is>
      </c>
      <c r="C1421" t="inlineStr">
        <is>
          <t>POS Local Purchase GALITOS INNER COURT JohannesburgAUTH ID 893344</t>
        </is>
      </c>
      <c r="D1421" t="inlineStr">
        <is>
          <t>0000000000009391</t>
        </is>
      </c>
      <c r="E1421" s="5" t="n">
        <v>209</v>
      </c>
      <c r="G1421" s="5" t="n">
        <v>-49789.09</v>
      </c>
      <c r="H1421" t="inlineStr">
        <is>
          <t>Uncategorized (needs review)</t>
        </is>
      </c>
      <c r="I1421" t="inlineStr">
        <is>
          <t>UNCATEGORIZED</t>
        </is>
      </c>
    </row>
    <row r="1422">
      <c r="A1422" s="4" t="n">
        <v>45713</v>
      </c>
      <c r="B1422" t="inlineStr">
        <is>
          <t>Capitec</t>
        </is>
      </c>
      <c r="C1422" t="inlineStr">
        <is>
          <t>RTC Deposit Dlamini Legal Inc- F</t>
        </is>
      </c>
      <c r="D1422" t="inlineStr"/>
      <c r="F1422" s="5" t="n">
        <v>12000</v>
      </c>
      <c r="G1422" s="5" t="n">
        <v>-38902.09</v>
      </c>
      <c r="H1422" t="inlineStr">
        <is>
          <t>Inter-account Transfer (Capitec&lt;-&gt;FNB, eliminated)</t>
        </is>
      </c>
      <c r="I1422" t="inlineStr">
        <is>
          <t>TRANSFER</t>
        </is>
      </c>
    </row>
    <row r="1423">
      <c r="A1423" s="4" t="n">
        <v>45713</v>
      </c>
      <c r="B1423" t="inlineStr">
        <is>
          <t>Capitec</t>
        </is>
      </c>
      <c r="C1423" t="inlineStr">
        <is>
          <t>Backdated S/Debit NN RADZIVHONI DLI Sipend</t>
        </is>
      </c>
      <c r="D1423" t="inlineStr"/>
      <c r="E1423" s="5" t="n">
        <v>2000</v>
      </c>
      <c r="G1423" s="5" t="n">
        <v>-40903.09</v>
      </c>
      <c r="H1423" t="inlineStr">
        <is>
          <t>Salaries &amp; Staff Costs</t>
        </is>
      </c>
      <c r="I1423" t="inlineStr">
        <is>
          <t>EXPENSE</t>
        </is>
      </c>
    </row>
    <row r="1424">
      <c r="A1424" s="4" t="n">
        <v>45713</v>
      </c>
      <c r="B1424" t="inlineStr">
        <is>
          <t>Capitec</t>
        </is>
      </c>
      <c r="C1424" t="inlineStr">
        <is>
          <t>Bank Fee (transaction fee)</t>
        </is>
      </c>
      <c r="D1424" t="inlineStr"/>
      <c r="E1424" s="5" t="n">
        <v>1</v>
      </c>
      <c r="G1424" s="5" t="n">
        <v>-40903.09</v>
      </c>
      <c r="H1424" t="inlineStr">
        <is>
          <t>Bank Charges &amp; Interest</t>
        </is>
      </c>
      <c r="I1424" t="inlineStr">
        <is>
          <t>EXPENSE</t>
        </is>
      </c>
    </row>
    <row r="1425">
      <c r="A1425" s="4" t="n">
        <v>45713</v>
      </c>
      <c r="B1425" t="inlineStr">
        <is>
          <t>Capitec</t>
        </is>
      </c>
      <c r="C1425" t="inlineStr">
        <is>
          <t>Backdated S/Debit FK Dlamini Remunerat DLI REMUNERATION</t>
        </is>
      </c>
      <c r="D1425" t="inlineStr"/>
      <c r="E1425" s="5" t="n">
        <v>2000</v>
      </c>
      <c r="G1425" s="5" t="n">
        <v>-42904.09</v>
      </c>
      <c r="H1425" t="inlineStr">
        <is>
          <t>Salaries &amp; Staff Costs</t>
        </is>
      </c>
      <c r="I1425" t="inlineStr">
        <is>
          <t>EXPENSE</t>
        </is>
      </c>
    </row>
    <row r="1426">
      <c r="A1426" s="4" t="n">
        <v>45713</v>
      </c>
      <c r="B1426" t="inlineStr">
        <is>
          <t>Capitec</t>
        </is>
      </c>
      <c r="C1426" t="inlineStr">
        <is>
          <t>Bank Fee (transaction fee)</t>
        </is>
      </c>
      <c r="D1426" t="inlineStr"/>
      <c r="E1426" s="5" t="n">
        <v>1</v>
      </c>
      <c r="G1426" s="5" t="n">
        <v>-42904.09</v>
      </c>
      <c r="H1426" t="inlineStr">
        <is>
          <t>Bank Charges &amp; Interest</t>
        </is>
      </c>
      <c r="I1426" t="inlineStr">
        <is>
          <t>EXPENSE</t>
        </is>
      </c>
    </row>
    <row r="1427">
      <c r="A1427" s="4" t="n">
        <v>45713</v>
      </c>
      <c r="B1427" t="inlineStr">
        <is>
          <t>Capitec</t>
        </is>
      </c>
      <c r="C1427" t="inlineStr">
        <is>
          <t>Backdated S/Debit MN DLAMINI REMUNERATION DLI REMUNERATION</t>
        </is>
      </c>
      <c r="D1427" t="inlineStr"/>
      <c r="E1427" s="5" t="n">
        <v>7920</v>
      </c>
      <c r="G1427" s="5" t="n">
        <v>-50825.09</v>
      </c>
      <c r="H1427" t="inlineStr">
        <is>
          <t>Salaries &amp; Staff Costs</t>
        </is>
      </c>
      <c r="I1427" t="inlineStr">
        <is>
          <t>EXPENSE</t>
        </is>
      </c>
    </row>
    <row r="1428">
      <c r="A1428" s="4" t="n">
        <v>45713</v>
      </c>
      <c r="B1428" t="inlineStr">
        <is>
          <t>Capitec</t>
        </is>
      </c>
      <c r="C1428" t="inlineStr">
        <is>
          <t>Bank Fee (transaction fee)</t>
        </is>
      </c>
      <c r="D1428" t="inlineStr"/>
      <c r="E1428" s="5" t="n">
        <v>1</v>
      </c>
      <c r="G1428" s="5" t="n">
        <v>-50825.09</v>
      </c>
      <c r="H1428" t="inlineStr">
        <is>
          <t>Bank Charges &amp; Interest</t>
        </is>
      </c>
      <c r="I1428" t="inlineStr">
        <is>
          <t>EXPENSE</t>
        </is>
      </c>
    </row>
    <row r="1429">
      <c r="A1429" s="4" t="n">
        <v>45713</v>
      </c>
      <c r="B1429" t="inlineStr">
        <is>
          <t>FNB</t>
        </is>
      </c>
      <c r="C1429" t="inlineStr">
        <is>
          <t>FNB App Transfer From Est/22/Nhlapo</t>
        </is>
      </c>
      <c r="D1429" t="inlineStr"/>
      <c r="F1429" s="5" t="n">
        <v>10000</v>
      </c>
      <c r="G1429" s="5" t="n">
        <v>13844.32</v>
      </c>
      <c r="H1429" t="inlineStr">
        <is>
          <t>Fee Income Received</t>
        </is>
      </c>
      <c r="I1429" t="inlineStr">
        <is>
          <t>INCOME</t>
        </is>
      </c>
    </row>
    <row r="1430">
      <c r="A1430" s="4" t="n">
        <v>45713</v>
      </c>
      <c r="B1430" t="inlineStr">
        <is>
          <t>FNB</t>
        </is>
      </c>
      <c r="C1430" t="inlineStr">
        <is>
          <t>FNB App Rtc Pmt To Dlamini Legal Inc- C Dlamini Legal Inc- F</t>
        </is>
      </c>
      <c r="D1430" t="inlineStr"/>
      <c r="E1430" s="5" t="n">
        <v>12000</v>
      </c>
      <c r="G1430" s="5" t="n">
        <v>1844.32</v>
      </c>
      <c r="H1430" t="inlineStr">
        <is>
          <t>Inter-account Transfer (Capitec&lt;-&gt;FNB, eliminated)</t>
        </is>
      </c>
      <c r="I1430" t="inlineStr">
        <is>
          <t>TRANSFER</t>
        </is>
      </c>
    </row>
    <row r="1431">
      <c r="A1431" s="4" t="n">
        <v>45713</v>
      </c>
      <c r="B1431" t="inlineStr">
        <is>
          <t>FNB</t>
        </is>
      </c>
      <c r="C1431" t="inlineStr">
        <is>
          <t>FNB App Prepaid Airtime</t>
        </is>
      </c>
      <c r="D1431" t="inlineStr">
        <is>
          <t>27813556826</t>
        </is>
      </c>
      <c r="E1431" s="5" t="n">
        <v>50</v>
      </c>
      <c r="G1431" s="5" t="n">
        <v>1794.32</v>
      </c>
      <c r="H1431" t="inlineStr">
        <is>
          <t>Telecoms, IT &amp; Subscriptions</t>
        </is>
      </c>
      <c r="I1431" t="inlineStr">
        <is>
          <t>EXPENSE</t>
        </is>
      </c>
    </row>
    <row r="1432">
      <c r="A1432" s="4" t="n">
        <v>45713</v>
      </c>
      <c r="B1432" t="inlineStr">
        <is>
          <t>FNB</t>
        </is>
      </c>
      <c r="C1432" t="inlineStr">
        <is>
          <t>Replacement Fee Card Fee ******2000</t>
        </is>
      </c>
      <c r="D1432" t="inlineStr">
        <is>
          <t>485442</t>
        </is>
      </c>
      <c r="E1432" s="5" t="n">
        <v>135</v>
      </c>
      <c r="G1432" s="5" t="n">
        <v>1659.32</v>
      </c>
      <c r="H1432" t="inlineStr">
        <is>
          <t>Uncategorized (needs review)</t>
        </is>
      </c>
      <c r="I1432" t="inlineStr">
        <is>
          <t>UNCATEGORIZED</t>
        </is>
      </c>
    </row>
    <row r="1433">
      <c r="A1433" s="4" t="n">
        <v>45714</v>
      </c>
      <c r="B1433" t="inlineStr">
        <is>
          <t>Capitec</t>
        </is>
      </c>
      <c r="C1433" t="inlineStr">
        <is>
          <t>POS Local Purchase THUNDER EAGLE SPUR BRAKPAN AUTH ID 633319</t>
        </is>
      </c>
      <c r="D1433" t="inlineStr">
        <is>
          <t>0000000000009391</t>
        </is>
      </c>
      <c r="E1433" s="5" t="n">
        <v>930</v>
      </c>
      <c r="G1433" s="5" t="n">
        <v>-50719.09</v>
      </c>
      <c r="H1433" t="inlineStr">
        <is>
          <t>Possible Personal / Drawings (flagged - not yet classified as business or personal)</t>
        </is>
      </c>
      <c r="I1433" t="inlineStr">
        <is>
          <t>DRAWINGS</t>
        </is>
      </c>
    </row>
    <row r="1434">
      <c r="A1434" s="4" t="n">
        <v>45714</v>
      </c>
      <c r="B1434" t="inlineStr">
        <is>
          <t>Capitec</t>
        </is>
      </c>
      <c r="C1434" t="inlineStr">
        <is>
          <t>POS Local Purchase CAKE ZONE TSAKANE MALL PRETORIA AUTH ID 040631</t>
        </is>
      </c>
      <c r="D1434" t="inlineStr">
        <is>
          <t>0000000000009391</t>
        </is>
      </c>
      <c r="E1434" s="5" t="n">
        <v>183</v>
      </c>
      <c r="G1434" s="5" t="n">
        <v>-50902.09</v>
      </c>
      <c r="H1434" t="inlineStr">
        <is>
          <t>Uncategorized (needs review)</t>
        </is>
      </c>
      <c r="I1434" t="inlineStr">
        <is>
          <t>UNCATEGORIZED</t>
        </is>
      </c>
    </row>
    <row r="1435">
      <c r="A1435" s="4" t="n">
        <v>45714</v>
      </c>
      <c r="B1435" t="inlineStr">
        <is>
          <t>Capitec</t>
        </is>
      </c>
      <c r="C1435" t="inlineStr">
        <is>
          <t>POS Local Purchase Pay Just Now 26563355 CLAREMONT AUTH ID 105464</t>
        </is>
      </c>
      <c r="D1435" t="inlineStr">
        <is>
          <t>0000000000009391</t>
        </is>
      </c>
      <c r="E1435" s="5" t="n">
        <v>183.66</v>
      </c>
      <c r="G1435" s="5" t="n">
        <v>-51008.75</v>
      </c>
      <c r="H1435" t="inlineStr">
        <is>
          <t>Uncategorized (needs review)</t>
        </is>
      </c>
      <c r="I1435" t="inlineStr">
        <is>
          <t>UNCATEGORIZED</t>
        </is>
      </c>
    </row>
    <row r="1436">
      <c r="A1436" s="4" t="n">
        <v>45714</v>
      </c>
      <c r="B1436" t="inlineStr">
        <is>
          <t>Capitec</t>
        </is>
      </c>
      <c r="C1436" t="inlineStr">
        <is>
          <t>POS Local Purchase Pay Just Now 23936966 CLAREMONT AUTH ID 890914</t>
        </is>
      </c>
      <c r="D1436" t="inlineStr">
        <is>
          <t>0000000000009391</t>
        </is>
      </c>
      <c r="E1436" s="5" t="n">
        <v>73.33</v>
      </c>
      <c r="G1436" s="5" t="n">
        <v>-51082.08</v>
      </c>
      <c r="H1436" t="inlineStr">
        <is>
          <t>Uncategorized (needs review)</t>
        </is>
      </c>
      <c r="I1436" t="inlineStr">
        <is>
          <t>UNCATEGORIZED</t>
        </is>
      </c>
    </row>
    <row r="1437">
      <c r="A1437" s="4" t="n">
        <v>45714</v>
      </c>
      <c r="B1437" t="inlineStr">
        <is>
          <t>Capitec</t>
        </is>
      </c>
      <c r="C1437" t="inlineStr">
        <is>
          <t>POS Local Purchase Pay Just Now 23828453 CLAREMONT AUTH ID 034215</t>
        </is>
      </c>
      <c r="D1437" t="inlineStr">
        <is>
          <t>0000000000009391</t>
        </is>
      </c>
      <c r="E1437" s="5" t="n">
        <v>210.65</v>
      </c>
      <c r="G1437" s="5" t="n">
        <v>-51292.73</v>
      </c>
      <c r="H1437" t="inlineStr">
        <is>
          <t>Uncategorized (needs review)</t>
        </is>
      </c>
      <c r="I1437" t="inlineStr">
        <is>
          <t>UNCATEGORIZED</t>
        </is>
      </c>
    </row>
    <row r="1438">
      <c r="A1438" s="4" t="n">
        <v>45714</v>
      </c>
      <c r="B1438" t="inlineStr">
        <is>
          <t>Capitec</t>
        </is>
      </c>
      <c r="C1438" t="inlineStr">
        <is>
          <t>POS Local Purchase Pay Just Now 23824442 CLAREMONT AUTH ID 045243</t>
        </is>
      </c>
      <c r="D1438" t="inlineStr">
        <is>
          <t>0000000000009391</t>
        </is>
      </c>
      <c r="E1438" s="5" t="n">
        <v>217.14</v>
      </c>
      <c r="G1438" s="5" t="n">
        <v>-51509.87</v>
      </c>
      <c r="H1438" t="inlineStr">
        <is>
          <t>Uncategorized (needs review)</t>
        </is>
      </c>
      <c r="I1438" t="inlineStr">
        <is>
          <t>UNCATEGORIZED</t>
        </is>
      </c>
    </row>
    <row r="1439">
      <c r="A1439" s="4" t="n">
        <v>45714</v>
      </c>
      <c r="B1439" t="inlineStr">
        <is>
          <t>Capitec</t>
        </is>
      </c>
      <c r="C1439" t="inlineStr">
        <is>
          <t>Cash Portion of Loca PnP Exp M2 Denver JOHANNESBURG AUTH ID 059413</t>
        </is>
      </c>
      <c r="D1439" t="inlineStr">
        <is>
          <t>0000000000009391</t>
        </is>
      </c>
      <c r="E1439" s="5" t="n">
        <v>23.9</v>
      </c>
      <c r="G1439" s="5" t="n">
        <v>-51535.77</v>
      </c>
      <c r="H1439" t="inlineStr">
        <is>
          <t>Bank Charges &amp; Interest</t>
        </is>
      </c>
      <c r="I1439" t="inlineStr">
        <is>
          <t>EXPENSE</t>
        </is>
      </c>
    </row>
    <row r="1440">
      <c r="A1440" s="4" t="n">
        <v>45714</v>
      </c>
      <c r="B1440" t="inlineStr">
        <is>
          <t>Capitec</t>
        </is>
      </c>
      <c r="C1440" t="inlineStr">
        <is>
          <t>Bank Fee (transaction fee)</t>
        </is>
      </c>
      <c r="D1440" t="inlineStr"/>
      <c r="E1440" s="5" t="n">
        <v>2</v>
      </c>
      <c r="G1440" s="5" t="n">
        <v>-51535.77</v>
      </c>
      <c r="H1440" t="inlineStr">
        <is>
          <t>Bank Charges &amp; Interest</t>
        </is>
      </c>
      <c r="I1440" t="inlineStr">
        <is>
          <t>EXPENSE</t>
        </is>
      </c>
    </row>
    <row r="1441">
      <c r="A1441" s="4" t="n">
        <v>45714</v>
      </c>
      <c r="B1441" t="inlineStr">
        <is>
          <t>Capitec</t>
        </is>
      </c>
      <c r="C1441" t="inlineStr">
        <is>
          <t>POS Local Purchase GALITOS INNER COURT JohannesburgAUTH ID 954585 Statements are accepted as correct unless objection is lodged within 30 days. 24hr Business Banking Client Care Centre 0860 30 92 50 E BusinessBanking@capitecbank.co.za 5 Neutron Road, Techno Park, Stellenbosch, 7600 PO Box 12451, Die Boord, Stellenbosch, 7613 capitecbank.co.za Capitec Bank is an authorised financial services provider (FSP 46669) and registered credit provider (NCRCP13) Capitec Bank Limited Reg. No.: 1980/003695/06 VAT Reg. No.: 4680173723 Page: 3 CAPITEC BANK STAMP placeholder Date 01/03/2025 Account No. 1051597447 Statement No. 00009 Page: 4</t>
        </is>
      </c>
      <c r="D1441" t="inlineStr">
        <is>
          <t>0000000000009391</t>
        </is>
      </c>
      <c r="E1441" s="5" t="n">
        <v>108</v>
      </c>
      <c r="G1441" s="5" t="n">
        <v>-51643.77</v>
      </c>
      <c r="H1441" t="inlineStr">
        <is>
          <t>Uncategorized (needs review)</t>
        </is>
      </c>
      <c r="I1441" t="inlineStr">
        <is>
          <t>UNCATEGORIZED</t>
        </is>
      </c>
    </row>
    <row r="1442">
      <c r="A1442" s="4" t="n">
        <v>45714</v>
      </c>
      <c r="B1442" t="inlineStr">
        <is>
          <t>Capitec</t>
        </is>
      </c>
      <c r="C1442" t="inlineStr">
        <is>
          <t>Fuel Purchase SHELL ULTRA CITY Johannesburg AUTH ID 448254</t>
        </is>
      </c>
      <c r="D1442" t="inlineStr">
        <is>
          <t>0000000000009391</t>
        </is>
      </c>
      <c r="E1442" s="5" t="n">
        <v>336.2</v>
      </c>
      <c r="G1442" s="5" t="n">
        <v>-51979.97</v>
      </c>
      <c r="H1442" t="inlineStr">
        <is>
          <t>Vehicle, Fuel &amp; Travel (incl. tolls)</t>
        </is>
      </c>
      <c r="I1442" t="inlineStr">
        <is>
          <t>EXPENSE</t>
        </is>
      </c>
    </row>
    <row r="1443">
      <c r="A1443" s="4" t="n">
        <v>45715</v>
      </c>
      <c r="B1443" t="inlineStr">
        <is>
          <t>FNB</t>
        </is>
      </c>
      <c r="C1443" t="inlineStr">
        <is>
          <t>FNB App Rtc Pmt To Cabinets Dli Cabinets</t>
        </is>
      </c>
      <c r="D1443" t="inlineStr"/>
      <c r="E1443" s="5" t="n">
        <v>400</v>
      </c>
      <c r="G1443" s="5" t="n">
        <v>1259.32</v>
      </c>
      <c r="H1443" t="inlineStr">
        <is>
          <t>Uncategorized (needs review)</t>
        </is>
      </c>
      <c r="I1443" t="inlineStr">
        <is>
          <t>UNCATEGORIZED</t>
        </is>
      </c>
    </row>
    <row r="1444">
      <c r="A1444" s="4" t="n">
        <v>45716</v>
      </c>
      <c r="B1444" t="inlineStr">
        <is>
          <t>Capitec</t>
        </is>
      </c>
      <c r="C1444" t="inlineStr">
        <is>
          <t>DEBIT INTEREST PREVI</t>
        </is>
      </c>
      <c r="D1444" t="inlineStr"/>
      <c r="E1444" s="5" t="n">
        <v>0.72</v>
      </c>
      <c r="G1444" s="5" t="n">
        <v>-42517.65</v>
      </c>
      <c r="H1444" t="inlineStr">
        <is>
          <t>Bank Charges &amp; Interest</t>
        </is>
      </c>
      <c r="I1444" t="inlineStr">
        <is>
          <t>EXPENSE</t>
        </is>
      </c>
    </row>
    <row r="1445">
      <c r="A1445" s="4" t="n">
        <v>45716</v>
      </c>
      <c r="B1445" t="inlineStr">
        <is>
          <t>Capitec</t>
        </is>
      </c>
      <c r="C1445" t="inlineStr">
        <is>
          <t>Ret Cr Transfer N NDLOVU</t>
        </is>
      </c>
      <c r="D1445" t="inlineStr"/>
      <c r="F1445" s="5" t="n">
        <v>10000</v>
      </c>
      <c r="G1445" s="5" t="n">
        <v>-42546.97</v>
      </c>
      <c r="H1445" t="inlineStr">
        <is>
          <t>Returned / Failed Payments (net nil, excluded)</t>
        </is>
      </c>
      <c r="I1445" t="inlineStr">
        <is>
          <t>RETURNED</t>
        </is>
      </c>
    </row>
    <row r="1446">
      <c r="A1446" s="4" t="n">
        <v>45716</v>
      </c>
      <c r="B1446" t="inlineStr">
        <is>
          <t>Capitec</t>
        </is>
      </c>
      <c r="C1446" t="inlineStr">
        <is>
          <t>Outward EFT ADV NGOEPE NDLOVU DV 33 2024 DLAMINI LEGAL INC To62898006377 250655</t>
        </is>
      </c>
      <c r="D1446" t="inlineStr"/>
      <c r="E1446" s="5" t="n">
        <v>8000</v>
      </c>
      <c r="G1446" s="5" t="n">
        <v>-50548.97</v>
      </c>
      <c r="H1446" t="inlineStr">
        <is>
          <t>Legal Disbursements &amp; Counsel Fees (Sheriff/Advocate/LPC/RAF/Conveyancer)</t>
        </is>
      </c>
      <c r="I1446" t="inlineStr">
        <is>
          <t>EXPENSE</t>
        </is>
      </c>
    </row>
    <row r="1447">
      <c r="A1447" s="4" t="n">
        <v>45716</v>
      </c>
      <c r="B1447" t="inlineStr">
        <is>
          <t>Capitec</t>
        </is>
      </c>
      <c r="C1447" t="inlineStr">
        <is>
          <t>Bank Fee (transaction fee)</t>
        </is>
      </c>
      <c r="D1447" t="inlineStr"/>
      <c r="E1447" s="5" t="n">
        <v>2</v>
      </c>
      <c r="G1447" s="5" t="n">
        <v>-50548.97</v>
      </c>
      <c r="H1447" t="inlineStr">
        <is>
          <t>Bank Charges &amp; Interest</t>
        </is>
      </c>
      <c r="I1447" t="inlineStr">
        <is>
          <t>EXPENSE</t>
        </is>
      </c>
    </row>
    <row r="1448">
      <c r="A1448" s="4" t="n">
        <v>45716</v>
      </c>
      <c r="B1448" t="inlineStr">
        <is>
          <t>Capitec</t>
        </is>
      </c>
      <c r="C1448" t="inlineStr">
        <is>
          <t>******006073** ** DLI FNB BUSINESS DLI CAPITEC BIZ</t>
        </is>
      </c>
      <c r="D1448" t="inlineStr"/>
      <c r="E1448" s="5" t="n">
        <v>1500</v>
      </c>
      <c r="G1448" s="5" t="n">
        <v>-52055.47</v>
      </c>
      <c r="H1448" t="inlineStr">
        <is>
          <t>Inter-account Transfer (Capitec&lt;-&gt;FNB, eliminated)</t>
        </is>
      </c>
      <c r="I1448" t="inlineStr">
        <is>
          <t>TRANSFER</t>
        </is>
      </c>
    </row>
    <row r="1449">
      <c r="A1449" s="4" t="n">
        <v>45716</v>
      </c>
      <c r="B1449" t="inlineStr">
        <is>
          <t>Capitec</t>
        </is>
      </c>
      <c r="C1449" t="inlineStr">
        <is>
          <t>Bank Fee (transaction fee)</t>
        </is>
      </c>
      <c r="D1449" t="inlineStr"/>
      <c r="E1449" s="5" t="n">
        <v>6.5</v>
      </c>
      <c r="G1449" s="5" t="n">
        <v>-52055.47</v>
      </c>
      <c r="H1449" t="inlineStr">
        <is>
          <t>Bank Charges &amp; Interest</t>
        </is>
      </c>
      <c r="I1449" t="inlineStr">
        <is>
          <t>EXPENSE</t>
        </is>
      </c>
    </row>
    <row r="1450">
      <c r="A1450" s="4" t="n">
        <v>45716</v>
      </c>
      <c r="B1450" t="inlineStr">
        <is>
          <t>Capitec</t>
        </is>
      </c>
      <c r="C1450" t="inlineStr">
        <is>
          <t>Debit Interest</t>
        </is>
      </c>
      <c r="D1450" t="inlineStr"/>
      <c r="E1450" s="5" t="n">
        <v>794.1900000000001</v>
      </c>
      <c r="G1450" s="5" t="n">
        <v>-52849.66</v>
      </c>
      <c r="H1450" t="inlineStr">
        <is>
          <t>Bank Charges &amp; Interest</t>
        </is>
      </c>
      <c r="I1450" t="inlineStr">
        <is>
          <t>EXPENSE</t>
        </is>
      </c>
    </row>
    <row r="1451">
      <c r="A1451" s="4" t="n">
        <v>45716</v>
      </c>
      <c r="B1451" t="inlineStr">
        <is>
          <t>Capitec</t>
        </is>
      </c>
      <c r="C1451" t="inlineStr">
        <is>
          <t>Monthly Service Fee</t>
        </is>
      </c>
      <c r="D1451" t="inlineStr"/>
      <c r="E1451" s="5" t="n">
        <v>50</v>
      </c>
      <c r="G1451" s="5" t="n">
        <v>-52899.66</v>
      </c>
      <c r="H1451" t="inlineStr">
        <is>
          <t>Bank Charges &amp; Interest</t>
        </is>
      </c>
      <c r="I1451" t="inlineStr">
        <is>
          <t>EXPENSE</t>
        </is>
      </c>
    </row>
    <row r="1452">
      <c r="A1452" s="4" t="n">
        <v>45716</v>
      </c>
      <c r="B1452" t="inlineStr">
        <is>
          <t>Capitec</t>
        </is>
      </c>
      <c r="C1452" t="inlineStr">
        <is>
          <t>OD Monthly Fee</t>
        </is>
      </c>
      <c r="D1452" t="inlineStr"/>
      <c r="E1452" s="5" t="n">
        <v>69</v>
      </c>
      <c r="G1452" s="5" t="n">
        <v>-52968.66</v>
      </c>
      <c r="H1452" t="inlineStr">
        <is>
          <t>Bank Charges &amp; Interest</t>
        </is>
      </c>
      <c r="I1452" t="inlineStr">
        <is>
          <t>EXPENSE</t>
        </is>
      </c>
    </row>
    <row r="1453">
      <c r="A1453" s="4" t="n">
        <v>45716</v>
      </c>
      <c r="B1453" t="inlineStr">
        <is>
          <t>Capitec</t>
        </is>
      </c>
      <c r="C1453" t="inlineStr">
        <is>
          <t>Notification Fee</t>
        </is>
      </c>
      <c r="D1453" t="inlineStr"/>
      <c r="E1453" s="5" t="n">
        <v>24.85</v>
      </c>
      <c r="G1453" s="5" t="n">
        <v>-52993.51</v>
      </c>
      <c r="H1453" t="inlineStr">
        <is>
          <t>Bank Charges &amp; Interest</t>
        </is>
      </c>
      <c r="I1453" t="inlineStr">
        <is>
          <t>EXPENSE</t>
        </is>
      </c>
    </row>
    <row r="1454">
      <c r="A1454" s="4" t="n">
        <v>45716</v>
      </c>
      <c r="B1454" t="inlineStr">
        <is>
          <t>FNB</t>
        </is>
      </c>
      <c r="C1454" t="inlineStr">
        <is>
          <t>Rtc Credit Dli Capitec Biz Tftymest86</t>
        </is>
      </c>
      <c r="D1454" t="inlineStr"/>
      <c r="F1454" s="5" t="n">
        <v>1500</v>
      </c>
      <c r="G1454" s="5" t="n">
        <v>2759.32</v>
      </c>
      <c r="H1454" t="inlineStr">
        <is>
          <t>Inter-account Transfer (Capitec&lt;-&gt;FNB, eliminated)</t>
        </is>
      </c>
      <c r="I1454" t="inlineStr">
        <is>
          <t>TRANSFER</t>
        </is>
      </c>
    </row>
    <row r="1455">
      <c r="A1455" s="4" t="n">
        <v>45716</v>
      </c>
      <c r="B1455" t="inlineStr">
        <is>
          <t>FNB</t>
        </is>
      </c>
      <c r="C1455" t="inlineStr">
        <is>
          <t>Magtape Debit Telkom Sa</t>
        </is>
      </c>
      <c r="D1455" t="inlineStr">
        <is>
          <t>139902546767642967</t>
        </is>
      </c>
      <c r="E1455" s="5" t="n">
        <v>99</v>
      </c>
      <c r="G1455" s="5" t="n">
        <v>2660.32</v>
      </c>
      <c r="H1455" t="inlineStr">
        <is>
          <t>Telecoms, IT &amp; Subscriptions</t>
        </is>
      </c>
      <c r="I1455" t="inlineStr">
        <is>
          <t>EXPENSE</t>
        </is>
      </c>
    </row>
    <row r="1456">
      <c r="A1456" s="4" t="n">
        <v>45716</v>
      </c>
      <c r="B1456" t="inlineStr">
        <is>
          <t>FNB</t>
        </is>
      </c>
      <c r="C1456" t="inlineStr">
        <is>
          <t>Magtape Debit Telkommobi50635241101171692645</t>
        </is>
      </c>
      <c r="D1456" t="inlineStr"/>
      <c r="E1456" s="5" t="n">
        <v>641.8</v>
      </c>
      <c r="G1456" s="5" t="n">
        <v>2018.52</v>
      </c>
      <c r="H1456" t="inlineStr">
        <is>
          <t>Telecoms, IT &amp; Subscriptions</t>
        </is>
      </c>
      <c r="I1456" t="inlineStr">
        <is>
          <t>EXPENSE</t>
        </is>
      </c>
    </row>
    <row r="1457">
      <c r="A1457" s="4" t="n">
        <v>45717</v>
      </c>
      <c r="B1457" t="inlineStr">
        <is>
          <t>Capitec</t>
        </is>
      </c>
      <c r="C1457" t="inlineStr">
        <is>
          <t>POS Local Purchase Payflex SANDTON AUTH ID 217581</t>
        </is>
      </c>
      <c r="D1457" t="inlineStr">
        <is>
          <t>0000000000001991</t>
        </is>
      </c>
      <c r="E1457" s="5" t="n">
        <v>567</v>
      </c>
      <c r="G1457" s="5" t="n">
        <v>-52546.97</v>
      </c>
      <c r="H1457" t="inlineStr">
        <is>
          <t>Possible Personal / Drawings (flagged - not yet classified as business or personal)</t>
        </is>
      </c>
      <c r="I1457" t="inlineStr">
        <is>
          <t>DRAWINGS</t>
        </is>
      </c>
    </row>
    <row r="1458">
      <c r="A1458" s="4" t="n">
        <v>45717</v>
      </c>
      <c r="B1458" t="inlineStr">
        <is>
          <t>Capitec</t>
        </is>
      </c>
      <c r="C1458" t="inlineStr">
        <is>
          <t>Ret Cr Transfer Z MKHIZE</t>
        </is>
      </c>
      <c r="D1458" t="inlineStr"/>
      <c r="F1458" s="5" t="n">
        <v>1500</v>
      </c>
      <c r="G1458" s="5" t="n">
        <v>-51493.51</v>
      </c>
      <c r="H1458" t="inlineStr">
        <is>
          <t>Returned / Failed Payments (net nil, excluded)</t>
        </is>
      </c>
      <c r="I1458" t="inlineStr">
        <is>
          <t>RETURNED</t>
        </is>
      </c>
    </row>
    <row r="1459">
      <c r="A1459" s="4" t="n">
        <v>45717</v>
      </c>
      <c r="B1459" t="inlineStr">
        <is>
          <t>Capitec</t>
        </is>
      </c>
      <c r="C1459" t="inlineStr">
        <is>
          <t>RTC Deposit Dlamini Legal Inc- F</t>
        </is>
      </c>
      <c r="D1459" t="inlineStr"/>
      <c r="F1459" s="5" t="n">
        <v>3500</v>
      </c>
      <c r="G1459" s="5" t="n">
        <v>-47993.51</v>
      </c>
      <c r="H1459" t="inlineStr">
        <is>
          <t>Inter-account Transfer (Capitec&lt;-&gt;FNB, eliminated)</t>
        </is>
      </c>
      <c r="I1459" t="inlineStr">
        <is>
          <t>TRANSFER</t>
        </is>
      </c>
    </row>
    <row r="1460">
      <c r="A1460" s="4" t="n">
        <v>45717</v>
      </c>
      <c r="B1460" t="inlineStr">
        <is>
          <t>Capitec</t>
        </is>
      </c>
      <c r="C1460" t="inlineStr">
        <is>
          <t>Backdated S/Debit Mazibuko CLP DLAMINI LEGAL INC</t>
        </is>
      </c>
      <c r="D1460" t="inlineStr"/>
      <c r="E1460" s="5" t="n">
        <v>2178.41</v>
      </c>
      <c r="G1460" s="5" t="n">
        <v>-50172.92</v>
      </c>
      <c r="H1460" t="inlineStr">
        <is>
          <t>Salaries &amp; Staff Costs</t>
        </is>
      </c>
      <c r="I1460" t="inlineStr">
        <is>
          <t>EXPENSE</t>
        </is>
      </c>
    </row>
    <row r="1461">
      <c r="A1461" s="4" t="n">
        <v>45717</v>
      </c>
      <c r="B1461" t="inlineStr">
        <is>
          <t>Capitec</t>
        </is>
      </c>
      <c r="C1461" t="inlineStr">
        <is>
          <t>Bank Fee (transaction fee)</t>
        </is>
      </c>
      <c r="D1461" t="inlineStr"/>
      <c r="E1461" s="5" t="n">
        <v>1</v>
      </c>
      <c r="G1461" s="5" t="n">
        <v>-50172.92</v>
      </c>
      <c r="H1461" t="inlineStr">
        <is>
          <t>Bank Charges &amp; Interest</t>
        </is>
      </c>
      <c r="I1461" t="inlineStr">
        <is>
          <t>EXPENSE</t>
        </is>
      </c>
    </row>
    <row r="1462">
      <c r="A1462" s="4" t="n">
        <v>46022</v>
      </c>
      <c r="B1462" t="inlineStr">
        <is>
          <t>FNB</t>
        </is>
      </c>
      <c r="C1462" t="inlineStr">
        <is>
          <t>VAT Charge Redirected From</t>
        </is>
      </c>
      <c r="D1462" t="inlineStr">
        <is>
          <t>62858407630</t>
        </is>
      </c>
      <c r="E1462" s="5" t="n">
        <v>16.04</v>
      </c>
      <c r="G1462" s="5" t="n">
        <v>1226.8</v>
      </c>
      <c r="H1462" t="inlineStr">
        <is>
          <t>Bank Charges &amp; Interest</t>
        </is>
      </c>
      <c r="I1462" t="inlineStr">
        <is>
          <t>EXPENSE</t>
        </is>
      </c>
    </row>
  </sheetData>
  <dataValidations count="1">
    <dataValidation sqref="H5:H1462" showDropDown="0" showInputMessage="0" showErrorMessage="0" allowBlank="0" type="list">
      <formula1>$L$2:$L$21</formula1>
    </dataValidation>
  </dataValidation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31"/>
  <sheetViews>
    <sheetView workbookViewId="0">
      <selection activeCell="A1" sqref="A1"/>
    </sheetView>
  </sheetViews>
  <sheetFormatPr baseColWidth="8" defaultRowHeight="15"/>
  <cols>
    <col width="58" customWidth="1" min="1" max="1"/>
    <col width="18" customWidth="1" min="2" max="2"/>
  </cols>
  <sheetData>
    <row r="1">
      <c r="A1" s="1" t="inlineStr">
        <is>
          <t>Dlamini Legal Inc — Income Statement (Cash Basis)</t>
        </is>
      </c>
    </row>
    <row r="2">
      <c r="A2" s="2" t="inlineStr">
        <is>
          <t>Live export - all figures are formulas reading from 'Transaction Detail'.</t>
        </is>
      </c>
    </row>
    <row r="4">
      <c r="A4" s="6" t="inlineStr"/>
      <c r="B4" t="inlineStr">
        <is>
          <t>R</t>
        </is>
      </c>
    </row>
    <row r="5">
      <c r="A5" s="6" t="inlineStr">
        <is>
          <t>INCOME</t>
        </is>
      </c>
      <c r="B5" s="5" t="n"/>
    </row>
    <row r="6">
      <c r="A6" t="inlineStr">
        <is>
          <t xml:space="preserve">  Fee Income Received</t>
        </is>
      </c>
      <c r="B6" s="5">
        <f>SUMIF('Transaction Detail'!$H$5:$H$1462,"Fee Income Received",'Transaction Detail'!$F$5:$F$1462)-SUMIF('Transaction Detail'!$H$5:$H$1462,"Fee Income Received",'Transaction Detail'!$E$5:$E$1462)</f>
        <v/>
      </c>
    </row>
    <row r="7">
      <c r="A7" t="inlineStr">
        <is>
          <t xml:space="preserve">  Other Income / Refunds</t>
        </is>
      </c>
      <c r="B7" s="5">
        <f>SUMIF('Transaction Detail'!$H$5:$H$1462,"Other Income / Refunds",'Transaction Detail'!$F$5:$F$1462)-SUMIF('Transaction Detail'!$H$5:$H$1462,"Other Income / Refunds",'Transaction Detail'!$E$5:$E$1462)</f>
        <v/>
      </c>
    </row>
    <row r="8">
      <c r="A8" s="7" t="inlineStr">
        <is>
          <t>Total Income</t>
        </is>
      </c>
      <c r="B8" s="8">
        <f>SUM(B6:B7)</f>
        <v/>
      </c>
    </row>
    <row r="9">
      <c r="B9" s="5" t="n"/>
    </row>
    <row r="10">
      <c r="A10" s="6" t="inlineStr">
        <is>
          <t>OPERATING EXPENSES (core, high-confidence business costs)</t>
        </is>
      </c>
      <c r="B10" s="5" t="n"/>
    </row>
    <row r="11">
      <c r="A11" t="inlineStr">
        <is>
          <t xml:space="preserve">  Legal Disbursements &amp; Counsel Fees (Sheriff/Advocate/LPC/RAF/Conveyancer)</t>
        </is>
      </c>
      <c r="B11" s="5">
        <f>SUMIF('Transaction Detail'!$H$5:$H$1462,"Legal Disbursements &amp; Counsel Fees (Sheriff/Advocate/LPC/RAF/Conveyancer)",'Transaction Detail'!$E$5:$E$1462)-SUMIF('Transaction Detail'!$H$5:$H$1462,"Legal Disbursements &amp; Counsel Fees (Sheriff/Advocate/LPC/RAF/Conveyancer)",'Transaction Detail'!$F$5:$F$1462)</f>
        <v/>
      </c>
    </row>
    <row r="12">
      <c r="A12" t="inlineStr">
        <is>
          <t xml:space="preserve">  Salaries &amp; Staff Costs</t>
        </is>
      </c>
      <c r="B12" s="5">
        <f>SUMIF('Transaction Detail'!$H$5:$H$1462,"Salaries &amp; Staff Costs",'Transaction Detail'!$E$5:$E$1462)-SUMIF('Transaction Detail'!$H$5:$H$1462,"Salaries &amp; Staff Costs",'Transaction Detail'!$F$5:$F$1462)</f>
        <v/>
      </c>
    </row>
    <row r="13">
      <c r="A13" t="inlineStr">
        <is>
          <t xml:space="preserve">  Vehicle, Fuel &amp; Travel (incl. tolls)</t>
        </is>
      </c>
      <c r="B13" s="5">
        <f>SUMIF('Transaction Detail'!$H$5:$H$1462,"Vehicle, Fuel &amp; Travel (incl. tolls)",'Transaction Detail'!$E$5:$E$1462)-SUMIF('Transaction Detail'!$H$5:$H$1462,"Vehicle, Fuel &amp; Travel (incl. tolls)",'Transaction Detail'!$F$5:$F$1462)</f>
        <v/>
      </c>
    </row>
    <row r="14">
      <c r="A14" t="inlineStr">
        <is>
          <t xml:space="preserve">  Rent Expense</t>
        </is>
      </c>
      <c r="B14" s="5">
        <f>SUMIF('Transaction Detail'!$H$5:$H$1462,"Rent Expense",'Transaction Detail'!$E$5:$E$1462)-SUMIF('Transaction Detail'!$H$5:$H$1462,"Rent Expense",'Transaction Detail'!$F$5:$F$1462)</f>
        <v/>
      </c>
    </row>
    <row r="15">
      <c r="A15" t="inlineStr">
        <is>
          <t xml:space="preserve">  Property &amp; Municipal Payments</t>
        </is>
      </c>
      <c r="B15" s="5">
        <f>SUMIF('Transaction Detail'!$H$5:$H$1462,"Property &amp; Municipal Payments",'Transaction Detail'!$E$5:$E$1462)-SUMIF('Transaction Detail'!$H$5:$H$1462,"Property &amp; Municipal Payments",'Transaction Detail'!$F$5:$F$1462)</f>
        <v/>
      </c>
    </row>
    <row r="16">
      <c r="A16" t="inlineStr">
        <is>
          <t xml:space="preserve">  Telecoms, IT &amp; Subscriptions</t>
        </is>
      </c>
      <c r="B16" s="5">
        <f>SUMIF('Transaction Detail'!$H$5:$H$1462,"Telecoms, IT &amp; Subscriptions",'Transaction Detail'!$E$5:$E$1462)-SUMIF('Transaction Detail'!$H$5:$H$1462,"Telecoms, IT &amp; Subscriptions",'Transaction Detail'!$F$5:$F$1462)</f>
        <v/>
      </c>
    </row>
    <row r="17">
      <c r="A17" t="inlineStr">
        <is>
          <t xml:space="preserve">  Bank Charges &amp; Interest</t>
        </is>
      </c>
      <c r="B17" s="5">
        <f>SUMIF('Transaction Detail'!$H$5:$H$1462,"Bank Charges &amp; Interest",'Transaction Detail'!$E$5:$E$1462)-SUMIF('Transaction Detail'!$H$5:$H$1462,"Bank Charges &amp; Interest",'Transaction Detail'!$F$5:$F$1462)</f>
        <v/>
      </c>
    </row>
    <row r="18">
      <c r="A18" t="inlineStr">
        <is>
          <t xml:space="preserve">  Audit, Accounting &amp; Trust Compliance Fees</t>
        </is>
      </c>
      <c r="B18" s="5">
        <f>SUMIF('Transaction Detail'!$H$5:$H$1462,"Audit, Accounting &amp; Trust Compliance Fees",'Transaction Detail'!$E$5:$E$1462)-SUMIF('Transaction Detail'!$H$5:$H$1462,"Audit, Accounting &amp; Trust Compliance Fees",'Transaction Detail'!$F$5:$F$1462)</f>
        <v/>
      </c>
    </row>
    <row r="19">
      <c r="A19" t="inlineStr">
        <is>
          <t xml:space="preserve">  Client Disbursements / Trust-related Payments (review)</t>
        </is>
      </c>
      <c r="B19" s="5">
        <f>SUMIF('Transaction Detail'!$H$5:$H$1462,"Client Disbursements / Trust-related Payments (review)",'Transaction Detail'!$E$5:$E$1462)-SUMIF('Transaction Detail'!$H$5:$H$1462,"Client Disbursements / Trust-related Payments (review)",'Transaction Detail'!$F$5:$F$1462)</f>
        <v/>
      </c>
    </row>
    <row r="20">
      <c r="A20" t="inlineStr">
        <is>
          <t xml:space="preserve">  Office &amp; Courier Costs</t>
        </is>
      </c>
      <c r="B20" s="5">
        <f>SUMIF('Transaction Detail'!$H$5:$H$1462,"Office &amp; Courier Costs",'Transaction Detail'!$E$5:$E$1462)-SUMIF('Transaction Detail'!$H$5:$H$1462,"Office &amp; Courier Costs",'Transaction Detail'!$F$5:$F$1462)</f>
        <v/>
      </c>
    </row>
    <row r="21">
      <c r="A21" t="inlineStr">
        <is>
          <t xml:space="preserve">  Company Secretarial &amp; Compliance</t>
        </is>
      </c>
      <c r="B21" s="5">
        <f>SUMIF('Transaction Detail'!$H$5:$H$1462,"Company Secretarial &amp; Compliance",'Transaction Detail'!$E$5:$E$1462)-SUMIF('Transaction Detail'!$H$5:$H$1462,"Company Secretarial &amp; Compliance",'Transaction Detail'!$F$5:$F$1462)</f>
        <v/>
      </c>
    </row>
    <row r="22">
      <c r="A22" s="7" t="inlineStr">
        <is>
          <t>Total Core Operating Expenses</t>
        </is>
      </c>
      <c r="B22" s="8">
        <f>SUM(B11:B21)</f>
        <v/>
      </c>
    </row>
    <row r="23">
      <c r="B23" s="5" t="n"/>
    </row>
    <row r="24">
      <c r="A24" s="6" t="inlineStr">
        <is>
          <t>CORE OPERATING PROFIT (before disputed items)</t>
        </is>
      </c>
      <c r="B24" s="9">
        <f>B8-B22</f>
        <v/>
      </c>
    </row>
    <row r="25">
      <c r="B25" s="5" t="n"/>
    </row>
    <row r="26">
      <c r="A26" s="6" t="inlineStr">
        <is>
          <t>MEMO — items requiring owner/accountant classification (NOT deducted above)</t>
        </is>
      </c>
      <c r="B26" s="5" t="n"/>
    </row>
    <row r="27">
      <c r="A27" t="inlineStr">
        <is>
          <t xml:space="preserve">  Possible Personal / Drawings (flagged - not yet classified as business or personal)</t>
        </is>
      </c>
      <c r="B27" s="5">
        <f>SUMIF('Transaction Detail'!$H$5:$H$1462,"Possible Personal / Drawings (flagged - not yet classified as business or personal)",'Transaction Detail'!$E$5:$E$1462)-SUMIF('Transaction Detail'!$H$5:$H$1462,"Possible Personal / Drawings (flagged - not yet classified as business or personal)",'Transaction Detail'!$F$5:$F$1462)</f>
        <v/>
      </c>
    </row>
    <row r="28">
      <c r="A28" t="inlineStr">
        <is>
          <t xml:space="preserve">  Uncategorized (needs review)</t>
        </is>
      </c>
      <c r="B28" s="5">
        <f>SUMIF('Transaction Detail'!$H$5:$H$1462,"Uncategorized (needs review)",'Transaction Detail'!$E$5:$E$1462)-SUMIF('Transaction Detail'!$H$5:$H$1462,"Uncategorized (needs review)",'Transaction Detail'!$F$5:$F$1462)</f>
        <v/>
      </c>
    </row>
    <row r="29">
      <c r="A29" s="6" t="inlineStr">
        <is>
          <t xml:space="preserve">  Total flagged items</t>
        </is>
      </c>
      <c r="B29" s="5">
        <f>SUM(B27:B28)</f>
        <v/>
      </c>
    </row>
    <row r="30">
      <c r="B30" s="5" t="n"/>
    </row>
    <row r="31">
      <c r="A31" s="10" t="inlineStr">
        <is>
          <t>Illustrative profit IF flagged items are treated as deductible expenses</t>
        </is>
      </c>
      <c r="B31" s="5">
        <f>B24-B29</f>
        <v/>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B34"/>
  <sheetViews>
    <sheetView workbookViewId="0">
      <selection activeCell="A1" sqref="A1"/>
    </sheetView>
  </sheetViews>
  <sheetFormatPr baseColWidth="8" defaultRowHeight="15"/>
  <cols>
    <col width="62" customWidth="1" min="1" max="1"/>
    <col width="18" customWidth="1" min="2" max="2"/>
  </cols>
  <sheetData>
    <row r="1">
      <c r="A1" s="1" t="inlineStr">
        <is>
          <t>Dlamini Legal Inc — Statement of Cash Flows</t>
        </is>
      </c>
    </row>
    <row r="2">
      <c r="A2" s="2" t="inlineStr">
        <is>
          <t>Live export - direct method.</t>
        </is>
      </c>
    </row>
    <row r="4">
      <c r="A4" s="6" t="inlineStr"/>
      <c r="B4" s="5" t="inlineStr">
        <is>
          <t>R</t>
        </is>
      </c>
    </row>
    <row r="5">
      <c r="A5" s="6" t="inlineStr">
        <is>
          <t>CASH FLOWS FROM OPERATING ACTIVITIES</t>
        </is>
      </c>
    </row>
    <row r="6">
      <c r="A6" t="inlineStr">
        <is>
          <t xml:space="preserve">  Cash received from clients / fee income</t>
        </is>
      </c>
      <c r="B6" s="5">
        <f>'Income Statement'!B8</f>
        <v/>
      </c>
    </row>
    <row r="7">
      <c r="A7" t="inlineStr">
        <is>
          <t xml:space="preserve">  Cash paid for operating expenses (core categories)</t>
        </is>
      </c>
      <c r="B7" s="5">
        <f>-'Income Statement'!B22</f>
        <v/>
      </c>
    </row>
    <row r="8">
      <c r="A8" t="inlineStr">
        <is>
          <t xml:space="preserve">  Possible personal drawings / uncategorised spend (flagged)</t>
        </is>
      </c>
      <c r="B8" s="5">
        <f>-'Income Statement'!B29</f>
        <v/>
      </c>
    </row>
    <row r="9">
      <c r="A9" t="inlineStr">
        <is>
          <t xml:space="preserve">  Taxation paid (SARS, per bank records)</t>
        </is>
      </c>
      <c r="B9" s="5">
        <f>-(SUMIF('Transaction Detail'!$H$5:$H$1462,"Taxation Paid (SARS)",'Transaction Detail'!$E$5:$E$1462)-SUMIF('Transaction Detail'!$H$5:$H$1462,"Taxation Paid (SARS)",'Transaction Detail'!$F$5:$F$1462))</f>
        <v/>
      </c>
    </row>
    <row r="10">
      <c r="A10" t="inlineStr">
        <is>
          <t xml:space="preserve">  Reversal of returned/failed payments (net cash effect, see Notes)</t>
        </is>
      </c>
      <c r="B10" s="5">
        <f>SUMIF('Transaction Detail'!$H$5:$H$1462,"Returned / Failed Payments (net nil, excluded)",'Transaction Detail'!$F$5:$F$1462)-SUMIF('Transaction Detail'!$H$5:$H$1462,"Returned / Failed Payments (net nil, excluded)",'Transaction Detail'!$E$5:$E$1462)</f>
        <v/>
      </c>
    </row>
    <row r="11">
      <c r="A11" t="inlineStr">
        <is>
          <t xml:space="preserve">  Net timing difference on inter-account transfers</t>
        </is>
      </c>
      <c r="B11" s="5">
        <f>SUMIF('Transaction Detail'!$H$5:$H$1462,"Inter-account Transfer (Capitec&lt;-&gt;FNB, eliminated)",'Transaction Detail'!$F$5:$F$1462)-SUMIF('Transaction Detail'!$H$5:$H$1462,"Inter-account Transfer (Capitec&lt;-&gt;FNB, eliminated)",'Transaction Detail'!$E$5:$E$1462)</f>
        <v/>
      </c>
    </row>
    <row r="12">
      <c r="A12" s="7" t="inlineStr">
        <is>
          <t>Net cash from operating activities</t>
        </is>
      </c>
      <c r="B12" s="8">
        <f>SUM(B6:B11)</f>
        <v/>
      </c>
    </row>
    <row r="13"/>
    <row r="14">
      <c r="A14" s="6" t="inlineStr">
        <is>
          <t>CASH FLOWS FROM INVESTING ACTIVITIES</t>
        </is>
      </c>
    </row>
    <row r="15">
      <c r="A15" t="inlineStr">
        <is>
          <t xml:space="preserve">  Purchase of motor vehicle</t>
        </is>
      </c>
      <c r="B15" s="5">
        <f>-SUMIF('Transaction Detail'!$H$5:$H$1462,"Motor Vehicle Purchase (Capital Item)",'Transaction Detail'!$E$5:$E$1462)</f>
        <v/>
      </c>
    </row>
    <row r="16">
      <c r="A16" s="7" t="inlineStr">
        <is>
          <t>Net cash used in investing activities</t>
        </is>
      </c>
      <c r="B16" s="8">
        <f>B15</f>
        <v/>
      </c>
    </row>
    <row r="17"/>
    <row r="18">
      <c r="A18" s="6" t="inlineStr">
        <is>
          <t>CASH FLOWS FROM FINANCING ACTIVITIES</t>
        </is>
      </c>
    </row>
    <row r="19">
      <c r="A19" t="inlineStr">
        <is>
          <t xml:space="preserve">  Repayment of loans / merchant cash advances</t>
        </is>
      </c>
      <c r="B19" s="5">
        <f>-SUMIF('Transaction Detail'!$H$5:$H$1462,"Loan Repayments / Advances (Financing)",'Transaction Detail'!$E$5:$E$1462)</f>
        <v/>
      </c>
    </row>
    <row r="20">
      <c r="A20" s="7" t="inlineStr">
        <is>
          <t>Net cash used in financing activities</t>
        </is>
      </c>
      <c r="B20" s="8">
        <f>B19</f>
        <v/>
      </c>
    </row>
    <row r="21"/>
    <row r="22">
      <c r="A22" s="6" t="inlineStr">
        <is>
          <t>NET (DECREASE) / INCREASE IN CASH</t>
        </is>
      </c>
      <c r="B22" s="9">
        <f>B12+B16+B20</f>
        <v/>
      </c>
    </row>
    <row r="23"/>
    <row r="24">
      <c r="A24" s="11" t="inlineStr">
        <is>
          <t>Source bank statement balances (input)</t>
        </is>
      </c>
    </row>
    <row r="25">
      <c r="A25" t="inlineStr">
        <is>
          <t xml:space="preserve">  Capitec — opening balance</t>
        </is>
      </c>
      <c r="B25" s="12" t="n">
        <v>-19599.67</v>
      </c>
    </row>
    <row r="26">
      <c r="A26" t="inlineStr">
        <is>
          <t xml:space="preserve">  Capitec — closing balance</t>
        </is>
      </c>
      <c r="B26" s="12" t="n">
        <v>-50172.92</v>
      </c>
    </row>
    <row r="27">
      <c r="A27" t="inlineStr">
        <is>
          <t xml:space="preserve">  FNB — opening balance</t>
        </is>
      </c>
      <c r="B27" s="12" t="n">
        <v>17994.7</v>
      </c>
    </row>
    <row r="28">
      <c r="A28" t="inlineStr">
        <is>
          <t xml:space="preserve">  FNB — closing balance</t>
        </is>
      </c>
      <c r="B28" s="12" t="n">
        <v>2018.52</v>
      </c>
    </row>
    <row r="29"/>
    <row r="30">
      <c r="A30" t="inlineStr">
        <is>
          <t>Cash and bank at opening (Capitec + FNB)</t>
        </is>
      </c>
      <c r="B30" s="5">
        <f>B25+B27</f>
        <v/>
      </c>
    </row>
    <row r="31">
      <c r="A31" t="inlineStr">
        <is>
          <t>Cash and bank at closing (Capitec + FNB)</t>
        </is>
      </c>
      <c r="B31" s="5">
        <f>B26+B28</f>
        <v/>
      </c>
    </row>
    <row r="32"/>
    <row r="33">
      <c r="A33" t="inlineStr">
        <is>
          <t>Actual combined bank movement</t>
        </is>
      </c>
      <c r="B33" s="5">
        <f>B31-B30</f>
        <v/>
      </c>
    </row>
    <row r="34">
      <c r="A34" t="inlineStr">
        <is>
          <t>Reconciliation check (should be ~R0)</t>
        </is>
      </c>
      <c r="B34" s="5">
        <f>B22-B33</f>
        <v/>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D36"/>
  <sheetViews>
    <sheetView workbookViewId="0">
      <pane ySplit="3" topLeftCell="A4" activePane="bottomLeft" state="frozen"/>
      <selection pane="bottomLeft" activeCell="A1" sqref="A1"/>
    </sheetView>
  </sheetViews>
  <sheetFormatPr baseColWidth="8" defaultRowHeight="15"/>
  <cols>
    <col width="48" customWidth="1" min="1" max="1"/>
    <col width="20" customWidth="1" min="2" max="2"/>
    <col width="22" customWidth="1" min="3" max="3"/>
    <col width="30" customWidth="1" min="4" max="4"/>
  </cols>
  <sheetData>
    <row r="1">
      <c r="A1" s="1" t="inlineStr">
        <is>
          <t>Dlamini Legal Inc - Year-End Supporting Schedules</t>
        </is>
      </c>
    </row>
    <row r="2">
      <c r="A2" s="2" t="inlineStr">
        <is>
          <t>Financial year ended 28 February 2025. Incomplete items are excluded from totals.</t>
        </is>
      </c>
    </row>
    <row r="4">
      <c r="A4" s="6" t="inlineStr">
        <is>
          <t>Outstanding Trade Receivables</t>
        </is>
      </c>
    </row>
    <row r="5">
      <c r="A5" s="3" t="inlineStr">
        <is>
          <t>Client</t>
        </is>
      </c>
      <c r="B5" s="3" t="inlineStr">
        <is>
          <t>Invoice Due Date</t>
        </is>
      </c>
      <c r="C5" s="3" t="inlineStr">
        <is>
          <t>Outstanding Balance (R)</t>
        </is>
      </c>
    </row>
    <row r="6">
      <c r="A6" t="inlineStr">
        <is>
          <t>Salome Kubu</t>
        </is>
      </c>
      <c r="B6" s="13" t="n">
        <v>45667</v>
      </c>
      <c r="C6" s="5" t="n">
        <v>21694.86</v>
      </c>
    </row>
    <row r="7">
      <c r="A7" t="inlineStr">
        <is>
          <t>Sakhisizwe Local Municipality (Feni Lembe)</t>
        </is>
      </c>
      <c r="B7" s="13" t="n">
        <v>45582</v>
      </c>
      <c r="C7" s="5" t="n">
        <v>24281</v>
      </c>
    </row>
    <row r="8">
      <c r="A8" t="inlineStr">
        <is>
          <t>Nomthandazo Ndlovu</t>
        </is>
      </c>
      <c r="B8" s="13" t="n">
        <v>45716</v>
      </c>
      <c r="C8" s="5" t="n">
        <v>159707</v>
      </c>
    </row>
    <row r="9">
      <c r="A9" t="inlineStr">
        <is>
          <t>Mnqobi Nhlakanipho Mbatha</t>
        </is>
      </c>
      <c r="B9" s="13" t="n">
        <v>45702</v>
      </c>
      <c r="C9" s="5" t="n">
        <v>70097.39999999999</v>
      </c>
    </row>
    <row r="10">
      <c r="A10" t="inlineStr">
        <is>
          <t>Lebogang Leshoketswe Seloane</t>
        </is>
      </c>
      <c r="B10" s="13" t="n">
        <v>45712</v>
      </c>
      <c r="C10" s="5" t="n">
        <v>86997.3</v>
      </c>
    </row>
    <row r="11">
      <c r="A11" s="7" t="inlineStr">
        <is>
          <t>Total Outstanding Trade Receivables</t>
        </is>
      </c>
      <c r="B11" s="7" t="inlineStr"/>
      <c r="C11" s="8">
        <f>SUM(C6:C10)</f>
        <v/>
      </c>
    </row>
    <row r="13">
      <c r="A13" s="6" t="inlineStr">
        <is>
          <t>Outstanding Creditors</t>
        </is>
      </c>
    </row>
    <row r="14">
      <c r="A14" s="3" t="inlineStr">
        <is>
          <t>Creditor</t>
        </is>
      </c>
      <c r="B14" s="3" t="inlineStr">
        <is>
          <t>Invoice Date</t>
        </is>
      </c>
      <c r="C14" s="3" t="inlineStr">
        <is>
          <t>Outstanding Balance (R)</t>
        </is>
      </c>
    </row>
    <row r="15">
      <c r="A15" t="inlineStr">
        <is>
          <t>Adv. T. M. Ngoepe</t>
        </is>
      </c>
      <c r="B15" s="13" t="n">
        <v>45716</v>
      </c>
      <c r="C15" s="5" t="n">
        <v>9600</v>
      </c>
    </row>
    <row r="16">
      <c r="A16" t="inlineStr">
        <is>
          <t>Adv. T. M. Ngoepe</t>
        </is>
      </c>
      <c r="B16" s="13" t="n">
        <v>45698</v>
      </c>
      <c r="C16" s="5" t="n">
        <v>9000</v>
      </c>
    </row>
    <row r="17">
      <c r="A17" t="inlineStr">
        <is>
          <t>Adv. Khumalo</t>
        </is>
      </c>
      <c r="B17" s="13" t="n">
        <v>45585</v>
      </c>
      <c r="C17" s="5" t="n">
        <v>30000</v>
      </c>
    </row>
    <row r="18">
      <c r="A18" t="inlineStr">
        <is>
          <t>Adv. T. M. Ngoepe</t>
        </is>
      </c>
      <c r="B18" s="13" t="n">
        <v>45716</v>
      </c>
      <c r="C18" s="5" t="n">
        <v>39800</v>
      </c>
    </row>
    <row r="19">
      <c r="A19" t="inlineStr">
        <is>
          <t>Adv. T. M. Ngoepe</t>
        </is>
      </c>
      <c r="B19" s="13" t="n">
        <v>45638</v>
      </c>
      <c r="C19" s="5" t="n">
        <v>12600</v>
      </c>
    </row>
    <row r="20">
      <c r="A20" t="inlineStr">
        <is>
          <t>Adv. T. M. Ngoepe</t>
        </is>
      </c>
      <c r="B20" s="13" t="n">
        <v>45625</v>
      </c>
      <c r="C20" s="5" t="n">
        <v>62400</v>
      </c>
    </row>
    <row r="21">
      <c r="A21" t="inlineStr">
        <is>
          <t>Actuary Consulting</t>
        </is>
      </c>
      <c r="B21" s="13" t="n">
        <v>45716</v>
      </c>
      <c r="C21" s="5" t="n">
        <v>136390</v>
      </c>
    </row>
    <row r="22">
      <c r="A22" t="inlineStr">
        <is>
          <t>Sheriff Invoices</t>
        </is>
      </c>
      <c r="B22" s="13" t="n">
        <v>45716</v>
      </c>
      <c r="C22" s="5" t="n">
        <v>8267.209999999999</v>
      </c>
    </row>
    <row r="23">
      <c r="A23" s="7" t="inlineStr">
        <is>
          <t>Total Outstanding Creditors</t>
        </is>
      </c>
      <c r="B23" s="7" t="inlineStr"/>
      <c r="C23" s="8">
        <f>SUM(C15:C22)</f>
        <v/>
      </c>
    </row>
    <row r="25">
      <c r="A25" s="6" t="inlineStr">
        <is>
          <t>Bad Debts</t>
        </is>
      </c>
    </row>
    <row r="26">
      <c r="A26" s="3" t="inlineStr">
        <is>
          <t>Client</t>
        </is>
      </c>
      <c r="B26" s="3" t="inlineStr">
        <is>
          <t>Date</t>
        </is>
      </c>
      <c r="C26" s="3" t="inlineStr">
        <is>
          <t>Amount (R)</t>
        </is>
      </c>
    </row>
    <row r="27">
      <c r="A27" t="inlineStr">
        <is>
          <t>Mokua</t>
        </is>
      </c>
      <c r="B27" s="13" t="n">
        <v>45708</v>
      </c>
      <c r="C27" s="5" t="n">
        <v>150100</v>
      </c>
    </row>
    <row r="28">
      <c r="A28" s="7" t="inlineStr">
        <is>
          <t>Total Bad Debts</t>
        </is>
      </c>
      <c r="B28" s="7" t="inlineStr"/>
      <c r="C28" s="8">
        <f>SUM(C27:C27)</f>
        <v/>
      </c>
    </row>
    <row r="30">
      <c r="A30" s="6" t="inlineStr">
        <is>
          <t>Fixed Assets</t>
        </is>
      </c>
    </row>
    <row r="31">
      <c r="A31" s="3" t="inlineStr">
        <is>
          <t>Asset Description</t>
        </is>
      </c>
      <c r="B31" s="3" t="inlineStr">
        <is>
          <t>Quantity</t>
        </is>
      </c>
      <c r="C31" s="3" t="inlineStr">
        <is>
          <t>Total Cost (R)</t>
        </is>
      </c>
      <c r="D31" s="3" t="inlineStr">
        <is>
          <t>Status</t>
        </is>
      </c>
    </row>
    <row r="32">
      <c r="A32" t="inlineStr">
        <is>
          <t>120cm 2 Drawer Desk - WENGE</t>
        </is>
      </c>
      <c r="B32" t="n">
        <v>2</v>
      </c>
      <c r="C32" s="5" t="n">
        <v>1598</v>
      </c>
      <c r="D32" t="inlineStr">
        <is>
          <t>Complete</t>
        </is>
      </c>
    </row>
    <row r="33">
      <c r="A33" t="inlineStr">
        <is>
          <t>Deluxe Office Chair OF528 - Black</t>
        </is>
      </c>
      <c r="B33" t="n">
        <v>2</v>
      </c>
      <c r="C33" s="5" t="n">
        <v>1298</v>
      </c>
      <c r="D33" t="inlineStr">
        <is>
          <t>Complete</t>
        </is>
      </c>
    </row>
    <row r="34">
      <c r="A34" s="14" t="inlineStr">
        <is>
          <t>Computer</t>
        </is>
      </c>
      <c r="B34" s="14" t="n"/>
      <c r="C34" s="15" t="n"/>
      <c r="D34" s="14" t="inlineStr">
        <is>
          <t>Quantity and cost required</t>
        </is>
      </c>
    </row>
    <row r="35">
      <c r="A35" s="14" t="inlineStr">
        <is>
          <t>Computer</t>
        </is>
      </c>
      <c r="B35" s="14" t="n"/>
      <c r="C35" s="15" t="n"/>
      <c r="D35" s="14" t="inlineStr">
        <is>
          <t>Quantity and cost required</t>
        </is>
      </c>
    </row>
    <row r="36">
      <c r="A36" s="7" t="inlineStr">
        <is>
          <t>Total Cost of Complete Fixed Assets</t>
        </is>
      </c>
      <c r="B36" s="7" t="inlineStr"/>
      <c r="C36" s="8">
        <f>SUM(C32:C35)</f>
        <v/>
      </c>
      <c r="D36" s="7" t="inlineStr"/>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23"/>
  <sheetViews>
    <sheetView workbookViewId="0">
      <selection activeCell="A1" sqref="A1"/>
    </sheetView>
  </sheetViews>
  <sheetFormatPr baseColWidth="8" defaultRowHeight="15"/>
  <cols>
    <col width="62" customWidth="1" min="1" max="1"/>
    <col width="20" customWidth="1" min="2" max="2"/>
  </cols>
  <sheetData>
    <row r="1">
      <c r="A1" s="1" t="inlineStr">
        <is>
          <t>Dlamini Legal Inc — Balance Sheet (PARTIAL)</t>
        </is>
      </c>
    </row>
    <row r="2">
      <c r="A2" s="2" t="inlineStr">
        <is>
          <t>Live export - only bank-derived items included.</t>
        </is>
      </c>
    </row>
    <row r="4">
      <c r="A4" s="6" t="inlineStr"/>
      <c r="B4" t="inlineStr">
        <is>
          <t>R</t>
        </is>
      </c>
    </row>
    <row r="5">
      <c r="A5" t="inlineStr">
        <is>
          <t>Wear-and-tear rate (motor vehicle, %/yr, simplified)</t>
        </is>
      </c>
      <c r="B5" s="12" t="n">
        <v>0.2</v>
      </c>
    </row>
    <row r="6"/>
    <row r="7">
      <c r="A7" s="6" t="inlineStr">
        <is>
          <t>ASSETS</t>
        </is>
      </c>
    </row>
    <row r="8">
      <c r="A8" t="inlineStr">
        <is>
          <t xml:space="preserve">  Motor vehicle, at cost</t>
        </is>
      </c>
      <c r="B8">
        <f>SUMIF('Transaction Detail'!$H$5:$H$1462,"Motor Vehicle Purchase (Capital Item)",'Transaction Detail'!$E$5:$E$1462)</f>
        <v/>
      </c>
    </row>
    <row r="9">
      <c r="A9" t="inlineStr">
        <is>
          <t xml:space="preserve">  Less: accumulated wear-and-tear</t>
        </is>
      </c>
      <c r="B9">
        <f>-B8*B5</f>
        <v/>
      </c>
    </row>
    <row r="10">
      <c r="A10" s="6" t="inlineStr">
        <is>
          <t xml:space="preserve">  Motor vehicle, net book value</t>
        </is>
      </c>
      <c r="B10" s="6">
        <f>B8+B9</f>
        <v/>
      </c>
    </row>
    <row r="11">
      <c r="A11" t="inlineStr">
        <is>
          <t xml:space="preserve">  Other fixed assets, at cost</t>
        </is>
      </c>
      <c r="B11">
        <f>'Supporting Schedules'!C36</f>
        <v/>
      </c>
    </row>
    <row r="12">
      <c r="A12" t="inlineStr">
        <is>
          <t xml:space="preserve">  Cash at bank — FNB</t>
        </is>
      </c>
      <c r="B12">
        <f>'Cash Flow Statement'!B28</f>
        <v/>
      </c>
    </row>
    <row r="13">
      <c r="A13" t="inlineStr">
        <is>
          <t xml:space="preserve">  Trade receivables</t>
        </is>
      </c>
      <c r="B13">
        <f>'Supporting Schedules'!C11</f>
        <v/>
      </c>
    </row>
    <row r="14">
      <c r="A14" s="7" t="inlineStr">
        <is>
          <t>TOTAL ASSETS (available records)</t>
        </is>
      </c>
      <c r="B14" s="7">
        <f>SUM(B10:B13)</f>
        <v/>
      </c>
    </row>
    <row r="15"/>
    <row r="16">
      <c r="A16" s="6" t="inlineStr">
        <is>
          <t>LIABILITIES</t>
        </is>
      </c>
    </row>
    <row r="17">
      <c r="A17" t="inlineStr">
        <is>
          <t xml:space="preserve">  Bank overdraft — Capitec</t>
        </is>
      </c>
      <c r="B17">
        <f>-'Cash Flow Statement'!B26</f>
        <v/>
      </c>
    </row>
    <row r="18"/>
    <row r="19">
      <c r="A19" t="inlineStr">
        <is>
          <t xml:space="preserve">  Trade creditors</t>
        </is>
      </c>
      <c r="B19">
        <f>'Supporting Schedules'!C23</f>
        <v/>
      </c>
    </row>
    <row r="20">
      <c r="A20" s="7" t="inlineStr">
        <is>
          <t>TOTAL LIABILITIES (available records)</t>
        </is>
      </c>
      <c r="B20" s="7">
        <f>MAX(-'Cash Flow Statement'!B26,0)+'Supporting Schedules'!C23</f>
        <v/>
      </c>
    </row>
    <row r="21"/>
    <row r="22">
      <c r="A22" s="6" t="inlineStr">
        <is>
          <t>EQUITY</t>
        </is>
      </c>
    </row>
    <row r="23">
      <c r="A23" t="inlineStr">
        <is>
          <t xml:space="preserve">  Net profit for the year (per Income Statement)</t>
        </is>
      </c>
      <c r="B23">
        <f>'Income Statement'!B24</f>
        <v/>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cols>
    <col width="55" customWidth="1" min="1" max="1"/>
    <col width="22" customWidth="1" min="2" max="2"/>
    <col width="22" customWidth="1" min="3" max="3"/>
  </cols>
  <sheetData>
    <row r="1">
      <c r="A1" s="1" t="inlineStr">
        <is>
          <t>Dlamini Legal Inc — Provisional Tax Estimate (IRP6)</t>
        </is>
      </c>
    </row>
    <row r="2">
      <c r="A2" s="2" t="inlineStr">
        <is>
          <t>ILLUSTRATIVE ONLY - confirm with a tax practitioner before filing.</t>
        </is>
      </c>
    </row>
    <row r="4">
      <c r="A4" t="inlineStr">
        <is>
          <t>Company tax rate</t>
        </is>
      </c>
      <c r="B4" s="12" t="n">
        <v>0.27</v>
      </c>
    </row>
    <row r="5"/>
    <row r="6">
      <c r="A6" s="6" t="inlineStr"/>
      <c r="B6" s="6" t="inlineStr">
        <is>
          <t>Scenario A: conservative</t>
        </is>
      </c>
      <c r="C6" s="6" t="inlineStr">
        <is>
          <t>Scenario B: flagged items deductible</t>
        </is>
      </c>
    </row>
    <row r="7">
      <c r="A7" t="inlineStr">
        <is>
          <t>Core operating profit</t>
        </is>
      </c>
      <c r="B7">
        <f>'Income Statement'!B24</f>
        <v/>
      </c>
      <c r="C7">
        <f>'Income Statement'!B24</f>
        <v/>
      </c>
    </row>
    <row r="8">
      <c r="A8" t="inlineStr">
        <is>
          <t>Less: wear-and-tear allowance</t>
        </is>
      </c>
      <c r="B8">
        <f>'Balance Sheet'!B9</f>
        <v/>
      </c>
      <c r="C8">
        <f>'Balance Sheet'!B9</f>
        <v/>
      </c>
    </row>
    <row r="9">
      <c r="A9" t="inlineStr">
        <is>
          <t>Less: flagged items (if deductible)</t>
        </is>
      </c>
      <c r="B9" s="5" t="n">
        <v>0</v>
      </c>
      <c r="C9">
        <f>-'Income Statement'!B29</f>
        <v/>
      </c>
    </row>
    <row r="10">
      <c r="A10" s="6" t="inlineStr">
        <is>
          <t>Estimated taxable income</t>
        </is>
      </c>
      <c r="B10" s="7">
        <f>B7+B8+B9</f>
        <v/>
      </c>
      <c r="C10" s="7">
        <f>C7+C8+C9</f>
        <v/>
      </c>
    </row>
    <row r="11">
      <c r="A11" s="6" t="inlineStr">
        <is>
          <t>Estimated annual tax liability</t>
        </is>
      </c>
      <c r="B11" s="6">
        <f>MAX(B10,0)*B4</f>
        <v/>
      </c>
      <c r="C11" s="6">
        <f>MAX(C10,0)*B4</f>
        <v/>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cols>
    <col width="62" customWidth="1" min="1" max="1"/>
    <col width="42" customWidth="1" min="2" max="2"/>
    <col width="18" customWidth="1" min="3" max="3"/>
    <col width="16" customWidth="1" min="4" max="4"/>
  </cols>
  <sheetData>
    <row r="1">
      <c r="A1" s="1" t="inlineStr">
        <is>
          <t>Dlamini Legal Inc — VAT201 Estimate</t>
        </is>
      </c>
    </row>
    <row r="2">
      <c r="A2" s="2" t="inlineStr">
        <is>
          <t>ILLUSTRATIVE ONLY - VAT registration status not confirmed. Yellow cells are editable.</t>
        </is>
      </c>
    </row>
    <row r="4">
      <c r="A4" t="inlineStr">
        <is>
          <t>Is Dlamini Legal Inc VAT registered?</t>
        </is>
      </c>
      <c r="B4" s="16" t="inlineStr">
        <is>
          <t>No</t>
        </is>
      </c>
    </row>
    <row r="5">
      <c r="A5" t="inlineStr">
        <is>
          <t>VAT rate</t>
        </is>
      </c>
      <c r="B5" s="17" t="n">
        <v>0.15</v>
      </c>
    </row>
    <row r="6"/>
    <row r="7">
      <c r="A7" s="6" t="inlineStr">
        <is>
          <t>OUTPUT VAT (on income)</t>
        </is>
      </c>
    </row>
    <row r="8">
      <c r="A8" s="3" t="inlineStr">
        <is>
          <t>Category</t>
        </is>
      </c>
      <c r="B8" s="3" t="inlineStr">
        <is>
          <t>Treatment</t>
        </is>
      </c>
      <c r="C8" s="3" t="inlineStr">
        <is>
          <t>Amount (incl. VAT)</t>
        </is>
      </c>
      <c r="D8" s="3" t="inlineStr">
        <is>
          <t>VAT</t>
        </is>
      </c>
    </row>
    <row r="9">
      <c r="A9" t="inlineStr">
        <is>
          <t>Fee Income Received</t>
        </is>
      </c>
      <c r="B9" s="16" t="inlineStr">
        <is>
          <t>Standard-rated - charge VAT</t>
        </is>
      </c>
      <c r="C9">
        <f>SUMIF('Transaction Detail'!$H$5:$H$1462,"Fee Income Received",'Transaction Detail'!$F$5:$F$1462)-SUMIF('Transaction Detail'!$H$5:$H$1462,"Fee Income Received",'Transaction Detail'!$E$5:$E$1462)</f>
        <v/>
      </c>
      <c r="D9">
        <f>IF($B$4="Yes",IF(B9="Standard-rated - charge VAT",C9*$B$5/(1+$B$5),0),0)</f>
        <v/>
      </c>
    </row>
    <row r="10">
      <c r="A10" t="inlineStr">
        <is>
          <t>Other Income / Refunds</t>
        </is>
      </c>
      <c r="B10" s="16" t="inlineStr">
        <is>
          <t>Not a supply / excluded</t>
        </is>
      </c>
      <c r="C10">
        <f>SUMIF('Transaction Detail'!$H$5:$H$1462,"Other Income / Refunds",'Transaction Detail'!$F$5:$F$1462)-SUMIF('Transaction Detail'!$H$5:$H$1462,"Other Income / Refunds",'Transaction Detail'!$E$5:$E$1462)</f>
        <v/>
      </c>
      <c r="D10">
        <f>IF($B$4="Yes",IF(B10="Standard-rated - charge VAT",C10*$B$5/(1+$B$5),0),0)</f>
        <v/>
      </c>
    </row>
    <row r="11">
      <c r="A11" s="7" t="inlineStr">
        <is>
          <t>Total Output VAT</t>
        </is>
      </c>
      <c r="B11" t="inlineStr"/>
      <c r="C11" s="7">
        <f>SUM(C9:C10)</f>
        <v/>
      </c>
      <c r="D11" s="7">
        <f>SUM(D9:D10)</f>
        <v/>
      </c>
    </row>
    <row r="12"/>
    <row r="13">
      <c r="A13" s="6" t="inlineStr">
        <is>
          <t>INPUT VAT (on expenses) — defaults to NOT claiming VAT unless invoices confirmed</t>
        </is>
      </c>
    </row>
    <row r="14">
      <c r="A14" s="3" t="inlineStr">
        <is>
          <t>Category</t>
        </is>
      </c>
      <c r="B14" s="3" t="inlineStr">
        <is>
          <t>Treatment</t>
        </is>
      </c>
      <c r="C14" s="3" t="inlineStr">
        <is>
          <t>Amount (incl. VAT)</t>
        </is>
      </c>
      <c r="D14" s="3" t="inlineStr">
        <is>
          <t>VAT</t>
        </is>
      </c>
    </row>
    <row r="15">
      <c r="A15" t="inlineStr">
        <is>
          <t>Legal Disbursements &amp; Counsel Fees (Sheriff/Advocate/LPC/RAF/Conveyancer)</t>
        </is>
      </c>
      <c r="B15" s="16" t="inlineStr">
        <is>
          <t>No input VAT claimed (no confirmed tax invoice)</t>
        </is>
      </c>
      <c r="C15">
        <f>SUMIF('Transaction Detail'!$H$5:$H$1462,"Legal Disbursements &amp; Counsel Fees (Sheriff/Advocate/LPC/RAF/Conveyancer)",'Transaction Detail'!$E$5:$E$1462)-SUMIF('Transaction Detail'!$H$5:$H$1462,"Legal Disbursements &amp; Counsel Fees (Sheriff/Advocate/LPC/RAF/Conveyancer)",'Transaction Detail'!$F$5:$F$1462)</f>
        <v/>
      </c>
      <c r="D15">
        <f>IF($B$4="Yes",IF(B15="Standard-rated - claim input VAT",C15*$B$5/(1+$B$5),0),0)</f>
        <v/>
      </c>
    </row>
    <row r="16">
      <c r="A16" t="inlineStr">
        <is>
          <t>Salaries &amp; Staff Costs</t>
        </is>
      </c>
      <c r="B16" s="16" t="inlineStr">
        <is>
          <t>Not a supply (e.g. salaries, loan capital)</t>
        </is>
      </c>
      <c r="C16">
        <f>SUMIF('Transaction Detail'!$H$5:$H$1462,"Salaries &amp; Staff Costs",'Transaction Detail'!$E$5:$E$1462)-SUMIF('Transaction Detail'!$H$5:$H$1462,"Salaries &amp; Staff Costs",'Transaction Detail'!$F$5:$F$1462)</f>
        <v/>
      </c>
      <c r="D16">
        <f>IF($B$4="Yes",IF(B16="Standard-rated - claim input VAT",C16*$B$5/(1+$B$5),0),0)</f>
        <v/>
      </c>
    </row>
    <row r="17">
      <c r="A17" t="inlineStr">
        <is>
          <t>Vehicle, Fuel &amp; Travel (incl. tolls)</t>
        </is>
      </c>
      <c r="B17" s="16" t="inlineStr">
        <is>
          <t>No input VAT claimed (no confirmed tax invoice)</t>
        </is>
      </c>
      <c r="C17">
        <f>SUMIF('Transaction Detail'!$H$5:$H$1462,"Vehicle, Fuel &amp; Travel (incl. tolls)",'Transaction Detail'!$E$5:$E$1462)-SUMIF('Transaction Detail'!$H$5:$H$1462,"Vehicle, Fuel &amp; Travel (incl. tolls)",'Transaction Detail'!$F$5:$F$1462)</f>
        <v/>
      </c>
      <c r="D17">
        <f>IF($B$4="Yes",IF(B17="Standard-rated - claim input VAT",C17*$B$5/(1+$B$5),0),0)</f>
        <v/>
      </c>
    </row>
    <row r="18">
      <c r="A18" t="inlineStr">
        <is>
          <t>Rent Expense</t>
        </is>
      </c>
      <c r="B18" s="16" t="inlineStr">
        <is>
          <t>No input VAT claimed (no confirmed tax invoice)</t>
        </is>
      </c>
      <c r="C18">
        <f>SUMIF('Transaction Detail'!$H$5:$H$1462,"Rent Expense",'Transaction Detail'!$E$5:$E$1462)-SUMIF('Transaction Detail'!$H$5:$H$1462,"Rent Expense",'Transaction Detail'!$F$5:$F$1462)</f>
        <v/>
      </c>
      <c r="D18">
        <f>IF($B$4="Yes",IF(B18="Standard-rated - claim input VAT",C18*$B$5/(1+$B$5),0),0)</f>
        <v/>
      </c>
    </row>
    <row r="19">
      <c r="A19" t="inlineStr">
        <is>
          <t>Property &amp; Municipal Payments</t>
        </is>
      </c>
      <c r="B19" s="16" t="inlineStr">
        <is>
          <t>No input VAT claimed (no confirmed tax invoice)</t>
        </is>
      </c>
      <c r="C19">
        <f>SUMIF('Transaction Detail'!$H$5:$H$1462,"Property &amp; Municipal Payments",'Transaction Detail'!$E$5:$E$1462)-SUMIF('Transaction Detail'!$H$5:$H$1462,"Property &amp; Municipal Payments",'Transaction Detail'!$F$5:$F$1462)</f>
        <v/>
      </c>
      <c r="D19">
        <f>IF($B$4="Yes",IF(B19="Standard-rated - claim input VAT",C19*$B$5/(1+$B$5),0),0)</f>
        <v/>
      </c>
    </row>
    <row r="20">
      <c r="A20" t="inlineStr">
        <is>
          <t>Telecoms, IT &amp; Subscriptions</t>
        </is>
      </c>
      <c r="B20" s="16" t="inlineStr">
        <is>
          <t>No input VAT claimed (no confirmed tax invoice)</t>
        </is>
      </c>
      <c r="C20">
        <f>SUMIF('Transaction Detail'!$H$5:$H$1462,"Telecoms, IT &amp; Subscriptions",'Transaction Detail'!$E$5:$E$1462)-SUMIF('Transaction Detail'!$H$5:$H$1462,"Telecoms, IT &amp; Subscriptions",'Transaction Detail'!$F$5:$F$1462)</f>
        <v/>
      </c>
      <c r="D20">
        <f>IF($B$4="Yes",IF(B20="Standard-rated - claim input VAT",C20*$B$5/(1+$B$5),0),0)</f>
        <v/>
      </c>
    </row>
    <row r="21">
      <c r="A21" t="inlineStr">
        <is>
          <t>Bank Charges &amp; Interest</t>
        </is>
      </c>
      <c r="B21" s="16" t="inlineStr">
        <is>
          <t>No input VAT claimed (no confirmed tax invoice)</t>
        </is>
      </c>
      <c r="C21">
        <f>SUMIF('Transaction Detail'!$H$5:$H$1462,"Bank Charges &amp; Interest",'Transaction Detail'!$E$5:$E$1462)-SUMIF('Transaction Detail'!$H$5:$H$1462,"Bank Charges &amp; Interest",'Transaction Detail'!$F$5:$F$1462)</f>
        <v/>
      </c>
      <c r="D21">
        <f>IF($B$4="Yes",IF(B21="Standard-rated - claim input VAT",C21*$B$5/(1+$B$5),0),0)</f>
        <v/>
      </c>
    </row>
    <row r="22">
      <c r="A22" t="inlineStr">
        <is>
          <t>Audit, Accounting &amp; Trust Compliance Fees</t>
        </is>
      </c>
      <c r="B22" s="16" t="inlineStr">
        <is>
          <t>No input VAT claimed (no confirmed tax invoice)</t>
        </is>
      </c>
      <c r="C22">
        <f>SUMIF('Transaction Detail'!$H$5:$H$1462,"Audit, Accounting &amp; Trust Compliance Fees",'Transaction Detail'!$E$5:$E$1462)-SUMIF('Transaction Detail'!$H$5:$H$1462,"Audit, Accounting &amp; Trust Compliance Fees",'Transaction Detail'!$F$5:$F$1462)</f>
        <v/>
      </c>
      <c r="D22">
        <f>IF($B$4="Yes",IF(B22="Standard-rated - claim input VAT",C22*$B$5/(1+$B$5),0),0)</f>
        <v/>
      </c>
    </row>
    <row r="23">
      <c r="A23" t="inlineStr">
        <is>
          <t>Client Disbursements / Trust-related Payments (review)</t>
        </is>
      </c>
      <c r="B23" s="16" t="inlineStr">
        <is>
          <t>No input VAT claimed (no confirmed tax invoice)</t>
        </is>
      </c>
      <c r="C23">
        <f>SUMIF('Transaction Detail'!$H$5:$H$1462,"Client Disbursements / Trust-related Payments (review)",'Transaction Detail'!$E$5:$E$1462)-SUMIF('Transaction Detail'!$H$5:$H$1462,"Client Disbursements / Trust-related Payments (review)",'Transaction Detail'!$F$5:$F$1462)</f>
        <v/>
      </c>
      <c r="D23">
        <f>IF($B$4="Yes",IF(B23="Standard-rated - claim input VAT",C23*$B$5/(1+$B$5),0),0)</f>
        <v/>
      </c>
    </row>
    <row r="24">
      <c r="A24" t="inlineStr">
        <is>
          <t>Office &amp; Courier Costs</t>
        </is>
      </c>
      <c r="B24" s="16" t="inlineStr">
        <is>
          <t>No input VAT claimed (no confirmed tax invoice)</t>
        </is>
      </c>
      <c r="C24">
        <f>SUMIF('Transaction Detail'!$H$5:$H$1462,"Office &amp; Courier Costs",'Transaction Detail'!$E$5:$E$1462)-SUMIF('Transaction Detail'!$H$5:$H$1462,"Office &amp; Courier Costs",'Transaction Detail'!$F$5:$F$1462)</f>
        <v/>
      </c>
      <c r="D24">
        <f>IF($B$4="Yes",IF(B24="Standard-rated - claim input VAT",C24*$B$5/(1+$B$5),0),0)</f>
        <v/>
      </c>
    </row>
    <row r="25">
      <c r="A25" t="inlineStr">
        <is>
          <t>Company Secretarial &amp; Compliance</t>
        </is>
      </c>
      <c r="B25" s="16" t="inlineStr">
        <is>
          <t>No input VAT claimed (no confirmed tax invoice)</t>
        </is>
      </c>
      <c r="C25">
        <f>SUMIF('Transaction Detail'!$H$5:$H$1462,"Company Secretarial &amp; Compliance",'Transaction Detail'!$E$5:$E$1462)-SUMIF('Transaction Detail'!$H$5:$H$1462,"Company Secretarial &amp; Compliance",'Transaction Detail'!$F$5:$F$1462)</f>
        <v/>
      </c>
      <c r="D25">
        <f>IF($B$4="Yes",IF(B25="Standard-rated - claim input VAT",C25*$B$5/(1+$B$5),0),0)</f>
        <v/>
      </c>
    </row>
    <row r="26">
      <c r="A26" t="inlineStr">
        <is>
          <t>Motor Vehicle Purchase (Capital Item)</t>
        </is>
      </c>
      <c r="B26" s="16" t="inlineStr">
        <is>
          <t>Denied by law (e.g. motor car, entertainment)</t>
        </is>
      </c>
      <c r="C26">
        <f>SUMIF('Transaction Detail'!$H$5:$H$1462,"Motor Vehicle Purchase (Capital Item)",'Transaction Detail'!$E$5:$E$1462)-SUMIF('Transaction Detail'!$H$5:$H$1462,"Motor Vehicle Purchase (Capital Item)",'Transaction Detail'!$F$5:$F$1462)</f>
        <v/>
      </c>
      <c r="D26">
        <f>IF($B$4="Yes",IF(B26="Standard-rated - claim input VAT",C26*$B$5/(1+$B$5),0),0)</f>
        <v/>
      </c>
    </row>
    <row r="27">
      <c r="A27" t="inlineStr">
        <is>
          <t>Loan Repayments / Advances (Financing)</t>
        </is>
      </c>
      <c r="B27" s="16" t="inlineStr">
        <is>
          <t>Not a supply (e.g. salaries, loan capital)</t>
        </is>
      </c>
      <c r="C27">
        <f>SUMIF('Transaction Detail'!$H$5:$H$1462,"Loan Repayments / Advances (Financing)",'Transaction Detail'!$E$5:$E$1462)-SUMIF('Transaction Detail'!$H$5:$H$1462,"Loan Repayments / Advances (Financing)",'Transaction Detail'!$F$5:$F$1462)</f>
        <v/>
      </c>
      <c r="D27">
        <f>IF($B$4="Yes",IF(B27="Standard-rated - claim input VAT",C27*$B$5/(1+$B$5),0),0)</f>
        <v/>
      </c>
    </row>
    <row r="28">
      <c r="A28" s="7" t="inlineStr">
        <is>
          <t>Total Input VAT</t>
        </is>
      </c>
      <c r="B28" t="inlineStr"/>
      <c r="C28" s="7">
        <f>SUM(C15:C27)</f>
        <v/>
      </c>
      <c r="D28" s="7">
        <f>SUM(D15:D27)</f>
        <v/>
      </c>
    </row>
    <row r="29"/>
    <row r="30">
      <c r="A30" s="6" t="inlineStr">
        <is>
          <t>VAT PAYABLE / (REFUNDABLE) TO SARS</t>
        </is>
      </c>
      <c r="B30" s="6">
        <f>IF($B$4="Yes",D11-D28,"N/A - not VAT registered")</f>
        <v/>
      </c>
    </row>
  </sheetData>
  <dataValidations count="3">
    <dataValidation sqref="B4" showDropDown="0" showInputMessage="0" showErrorMessage="0" allowBlank="0" type="list">
      <formula1>"Yes,No"</formula1>
    </dataValidation>
    <dataValidation sqref="B9 B10" showDropDown="0" showInputMessage="0" showErrorMessage="0" allowBlank="0" type="list">
      <formula1>"Standard-rated - charge VAT,Zero-rated / Exempt,Not a supply / excluded"</formula1>
    </dataValidation>
    <dataValidation sqref="B15 B16 B17 B18 B19 B20 B21 B22 B23 B24 B25 B26 B27" showDropDown="0" showInputMessage="0" showErrorMessage="0" allowBlank="0" type="list">
      <formula1>"No input VAT claimed (no confirmed tax invoice),Standard-rated - claim input VAT,Zero-rated / Exempt - no VAT,Denied by law (e.g. motor car, entertainment),Not a supply (e.g. salaries, loan capital)"</formula1>
    </dataValidation>
  </dataValidation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2026-08-05T08:45:32Z</dcterms:created>
  <dcterms:modified xsi:type="dcterms:W3CDTF">2026-08-05T08:45:32Z</dcterms:modified>
</cp:coreProperties>
</file>